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20" windowHeight="9585" activeTab="0"/>
  </bookViews>
  <sheets>
    <sheet name="104日間" sheetId="1" r:id="rId1"/>
  </sheets>
  <definedNames>
    <definedName name="_xlnm.Print_Area" localSheetId="0">'104日間'!$A:$V</definedName>
    <definedName name="_xlnm.Print_Titles" localSheetId="0">'104日間'!$3:$5</definedName>
  </definedNames>
  <calcPr fullCalcOnLoad="1"/>
</workbook>
</file>

<file path=xl/sharedStrings.xml><?xml version="1.0" encoding="utf-8"?>
<sst xmlns="http://schemas.openxmlformats.org/spreadsheetml/2006/main" count="210" uniqueCount="147">
  <si>
    <r>
      <rPr>
        <b/>
        <sz val="12"/>
        <rFont val="標楷體"/>
        <family val="4"/>
      </rPr>
      <t>時數</t>
    </r>
  </si>
  <si>
    <r>
      <rPr>
        <b/>
        <sz val="12"/>
        <rFont val="標楷體"/>
        <family val="4"/>
      </rPr>
      <t>第一學年</t>
    </r>
  </si>
  <si>
    <r>
      <rPr>
        <b/>
        <sz val="12"/>
        <rFont val="標楷體"/>
        <family val="4"/>
      </rPr>
      <t>第二學年</t>
    </r>
  </si>
  <si>
    <r>
      <rPr>
        <b/>
        <sz val="12"/>
        <rFont val="標楷體"/>
        <family val="4"/>
      </rPr>
      <t>第三學年</t>
    </r>
  </si>
  <si>
    <r>
      <rPr>
        <b/>
        <sz val="12"/>
        <rFont val="標楷體"/>
        <family val="4"/>
      </rPr>
      <t>第四學年</t>
    </r>
  </si>
  <si>
    <r>
      <rPr>
        <b/>
        <sz val="12"/>
        <rFont val="標楷體"/>
        <family val="4"/>
      </rPr>
      <t>備註</t>
    </r>
  </si>
  <si>
    <r>
      <rPr>
        <b/>
        <sz val="12"/>
        <rFont val="標楷體"/>
        <family val="4"/>
      </rPr>
      <t>上</t>
    </r>
  </si>
  <si>
    <r>
      <rPr>
        <b/>
        <sz val="12"/>
        <rFont val="標楷體"/>
        <family val="4"/>
      </rPr>
      <t>下</t>
    </r>
  </si>
  <si>
    <r>
      <rPr>
        <b/>
        <sz val="12"/>
        <rFont val="標楷體"/>
        <family val="4"/>
      </rPr>
      <t>授課</t>
    </r>
  </si>
  <si>
    <r>
      <rPr>
        <b/>
        <sz val="12"/>
        <rFont val="標楷體"/>
        <family val="4"/>
      </rPr>
      <t>實習</t>
    </r>
  </si>
  <si>
    <r>
      <rPr>
        <b/>
        <sz val="12"/>
        <rFont val="標楷體"/>
        <family val="4"/>
      </rPr>
      <t>基本
素養</t>
    </r>
  </si>
  <si>
    <r>
      <rPr>
        <sz val="12"/>
        <rFont val="標楷體"/>
        <family val="4"/>
      </rPr>
      <t>微積分</t>
    </r>
    <r>
      <rPr>
        <sz val="12"/>
        <rFont val="Times New Roman"/>
        <family val="1"/>
      </rPr>
      <t xml:space="preserve"> Calculus</t>
    </r>
  </si>
  <si>
    <r>
      <rPr>
        <sz val="12"/>
        <rFont val="標楷體"/>
        <family val="4"/>
      </rPr>
      <t>資訊科技與應用</t>
    </r>
    <r>
      <rPr>
        <sz val="12"/>
        <rFont val="Times New Roman"/>
        <family val="1"/>
      </rPr>
      <t xml:space="preserve"> Information Technology and Application</t>
    </r>
  </si>
  <si>
    <r>
      <rPr>
        <sz val="10"/>
        <rFont val="標楷體"/>
        <family val="4"/>
      </rPr>
      <t>電腦課程</t>
    </r>
  </si>
  <si>
    <r>
      <rPr>
        <sz val="12"/>
        <rFont val="標楷體"/>
        <family val="4"/>
      </rPr>
      <t>悅讀與表達</t>
    </r>
    <r>
      <rPr>
        <sz val="12"/>
        <rFont val="Times New Roman"/>
        <family val="1"/>
      </rPr>
      <t xml:space="preserve"> Reading and Expressing</t>
    </r>
  </si>
  <si>
    <r>
      <rPr>
        <sz val="12"/>
        <rFont val="標楷體"/>
        <family val="4"/>
      </rPr>
      <t>大一英文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 Freshman English(II)</t>
    </r>
  </si>
  <si>
    <r>
      <rPr>
        <sz val="12"/>
        <rFont val="標楷體"/>
        <family val="4"/>
      </rPr>
      <t>影像藝術</t>
    </r>
    <r>
      <rPr>
        <sz val="12"/>
        <rFont val="Times New Roman"/>
        <family val="1"/>
      </rPr>
      <t xml:space="preserve"> Arts of Image</t>
    </r>
  </si>
  <si>
    <r>
      <rPr>
        <sz val="12"/>
        <rFont val="標楷體"/>
        <family val="4"/>
      </rPr>
      <t>生理與心理健康</t>
    </r>
    <r>
      <rPr>
        <sz val="12"/>
        <rFont val="Times New Roman"/>
        <family val="1"/>
      </rPr>
      <t xml:space="preserve"> Mental and Physical Health</t>
    </r>
  </si>
  <si>
    <r>
      <rPr>
        <sz val="12"/>
        <rFont val="標楷體"/>
        <family val="4"/>
      </rPr>
      <t>生命關懷</t>
    </r>
    <r>
      <rPr>
        <sz val="12"/>
        <rFont val="Times New Roman"/>
        <family val="1"/>
      </rPr>
      <t xml:space="preserve"> Life Concerns</t>
    </r>
  </si>
  <si>
    <r>
      <rPr>
        <sz val="12"/>
        <rFont val="標楷體"/>
        <family val="4"/>
      </rPr>
      <t>人物、意象、歷史思維</t>
    </r>
    <r>
      <rPr>
        <sz val="12"/>
        <rFont val="Times New Roman"/>
        <family val="1"/>
      </rPr>
      <t xml:space="preserve"> Character, Image  and  History  thinking</t>
    </r>
  </si>
  <si>
    <r>
      <rPr>
        <sz val="12"/>
        <rFont val="標楷體"/>
        <family val="4"/>
      </rPr>
      <t>生物世界的奧秘</t>
    </r>
    <r>
      <rPr>
        <sz val="12"/>
        <rFont val="Times New Roman"/>
        <family val="1"/>
      </rPr>
      <t xml:space="preserve"> The Mystery of Biological World</t>
    </r>
  </si>
  <si>
    <r>
      <rPr>
        <sz val="12"/>
        <rFont val="標楷體"/>
        <family val="4"/>
      </rPr>
      <t>奈米科技與生活</t>
    </r>
    <r>
      <rPr>
        <sz val="12"/>
        <rFont val="Times New Roman"/>
        <family val="1"/>
      </rPr>
      <t xml:space="preserve"> Nano-technology &amp; Life</t>
    </r>
  </si>
  <si>
    <r>
      <rPr>
        <sz val="12"/>
        <rFont val="標楷體"/>
        <family val="4"/>
      </rPr>
      <t>生活與服務</t>
    </r>
    <r>
      <rPr>
        <sz val="12"/>
        <rFont val="Times New Roman"/>
        <family val="1"/>
      </rPr>
      <t xml:space="preserve"> Life and Service</t>
    </r>
  </si>
  <si>
    <r>
      <rPr>
        <b/>
        <sz val="12"/>
        <rFont val="標楷體"/>
        <family val="4"/>
      </rPr>
      <t>小計</t>
    </r>
    <r>
      <rPr>
        <b/>
        <sz val="12"/>
        <rFont val="Times New Roman"/>
        <family val="1"/>
      </rPr>
      <t>(1)</t>
    </r>
  </si>
  <si>
    <r>
      <rPr>
        <b/>
        <sz val="12"/>
        <rFont val="標楷體"/>
        <family val="4"/>
      </rPr>
      <t>外語
進階</t>
    </r>
  </si>
  <si>
    <r>
      <rPr>
        <b/>
        <sz val="12"/>
        <rFont val="標楷體"/>
        <family val="4"/>
      </rPr>
      <t>小計</t>
    </r>
    <r>
      <rPr>
        <b/>
        <sz val="12"/>
        <rFont val="Times New Roman"/>
        <family val="1"/>
      </rPr>
      <t>(2)</t>
    </r>
  </si>
  <si>
    <r>
      <rPr>
        <b/>
        <sz val="12"/>
        <rFont val="標楷體"/>
        <family val="4"/>
      </rPr>
      <t>軍訓
與體育</t>
    </r>
  </si>
  <si>
    <r>
      <rPr>
        <sz val="12"/>
        <rFont val="標楷體"/>
        <family val="4"/>
      </rPr>
      <t>全民國防教育軍事訓練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 All-out Defense Education Military Training (</t>
    </r>
    <r>
      <rPr>
        <sz val="12"/>
        <rFont val="標楷體"/>
        <family val="4"/>
      </rPr>
      <t>Ⅰ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</si>
  <si>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全民國防教育軍事訓練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 All-out Defense Education Military Training (</t>
    </r>
    <r>
      <rPr>
        <sz val="12"/>
        <rFont val="標楷體"/>
        <family val="4"/>
      </rPr>
      <t>Ⅱ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</si>
  <si>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 Physical Education (I)</t>
    </r>
  </si>
  <si>
    <r>
      <rPr>
        <sz val="12"/>
        <rFont val="標楷體"/>
        <family val="4"/>
      </rP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 Physical Education(II)</t>
    </r>
  </si>
  <si>
    <r>
      <rPr>
        <sz val="12"/>
        <rFont val="標楷體"/>
        <family val="4"/>
      </rP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 Physical Education(III)</t>
    </r>
  </si>
  <si>
    <r>
      <rPr>
        <sz val="12"/>
        <rFont val="標楷體"/>
        <family val="4"/>
      </rP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四</t>
    </r>
    <r>
      <rPr>
        <sz val="12"/>
        <rFont val="Times New Roman"/>
        <family val="1"/>
      </rPr>
      <t>) Physical Education(IV)</t>
    </r>
  </si>
  <si>
    <r>
      <rPr>
        <b/>
        <sz val="12"/>
        <rFont val="標楷體"/>
        <family val="4"/>
      </rPr>
      <t>小計</t>
    </r>
    <r>
      <rPr>
        <b/>
        <sz val="12"/>
        <rFont val="Times New Roman"/>
        <family val="1"/>
      </rPr>
      <t>(3)</t>
    </r>
  </si>
  <si>
    <r>
      <rPr>
        <b/>
        <sz val="12"/>
        <rFont val="標楷體"/>
        <family val="4"/>
      </rPr>
      <t>通識教養教育小計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一</t>
    </r>
    <r>
      <rPr>
        <b/>
        <sz val="12"/>
        <rFont val="Times New Roman"/>
        <family val="1"/>
      </rPr>
      <t>)=</t>
    </r>
    <r>
      <rPr>
        <b/>
        <sz val="12"/>
        <rFont val="標楷體"/>
        <family val="4"/>
      </rPr>
      <t>小計</t>
    </r>
    <r>
      <rPr>
        <b/>
        <sz val="12"/>
        <rFont val="Times New Roman"/>
        <family val="1"/>
      </rPr>
      <t>(1)+(2)+(3)</t>
    </r>
  </si>
  <si>
    <r>
      <rPr>
        <b/>
        <sz val="12"/>
        <rFont val="標楷體"/>
        <family val="4"/>
      </rPr>
      <t>專業必修</t>
    </r>
  </si>
  <si>
    <r>
      <rPr>
        <b/>
        <sz val="12"/>
        <rFont val="標楷體"/>
        <family val="4"/>
      </rPr>
      <t>核心基礎</t>
    </r>
  </si>
  <si>
    <r>
      <rPr>
        <sz val="10"/>
        <rFont val="標楷體"/>
        <family val="4"/>
      </rPr>
      <t>電腦課程</t>
    </r>
  </si>
  <si>
    <r>
      <rPr>
        <sz val="12"/>
        <rFont val="標楷體"/>
        <family val="4"/>
      </rPr>
      <t>經濟學</t>
    </r>
    <r>
      <rPr>
        <sz val="12"/>
        <rFont val="Times New Roman"/>
        <family val="1"/>
      </rPr>
      <t xml:space="preserve"> Economics</t>
    </r>
  </si>
  <si>
    <r>
      <rPr>
        <sz val="10"/>
        <rFont val="標楷體"/>
        <family val="4"/>
      </rPr>
      <t>★電腦課程</t>
    </r>
  </si>
  <si>
    <r>
      <rPr>
        <sz val="12"/>
        <rFont val="標楷體"/>
        <family val="4"/>
      </rPr>
      <t>計算機網路</t>
    </r>
    <r>
      <rPr>
        <sz val="12"/>
        <rFont val="Times New Roman"/>
        <family val="1"/>
      </rPr>
      <t xml:space="preserve"> Computer Network</t>
    </r>
  </si>
  <si>
    <r>
      <rPr>
        <sz val="12"/>
        <rFont val="標楷體"/>
        <family val="4"/>
      </rPr>
      <t>管理學</t>
    </r>
    <r>
      <rPr>
        <sz val="12"/>
        <rFont val="Times New Roman"/>
        <family val="1"/>
      </rPr>
      <t xml:space="preserve"> Management</t>
    </r>
  </si>
  <si>
    <r>
      <rPr>
        <sz val="12"/>
        <rFont val="標楷體"/>
        <family val="4"/>
      </rPr>
      <t>統計學</t>
    </r>
    <r>
      <rPr>
        <sz val="12"/>
        <rFont val="Times New Roman"/>
        <family val="1"/>
      </rPr>
      <t xml:space="preserve"> Statistics</t>
    </r>
  </si>
  <si>
    <r>
      <rPr>
        <sz val="12"/>
        <rFont val="標楷體"/>
        <family val="4"/>
      </rPr>
      <t>應用統計學</t>
    </r>
    <r>
      <rPr>
        <sz val="12"/>
        <rFont val="Times New Roman"/>
        <family val="1"/>
      </rPr>
      <t xml:space="preserve"> Applied Statistics</t>
    </r>
  </si>
  <si>
    <r>
      <rPr>
        <sz val="12"/>
        <rFont val="標楷體"/>
        <family val="4"/>
      </rPr>
      <t>作業系統</t>
    </r>
    <r>
      <rPr>
        <sz val="12"/>
        <rFont val="Times New Roman"/>
        <family val="1"/>
      </rPr>
      <t xml:space="preserve"> Operating  System</t>
    </r>
  </si>
  <si>
    <r>
      <rPr>
        <sz val="12"/>
        <rFont val="標楷體"/>
        <family val="4"/>
      </rPr>
      <t>資料結構</t>
    </r>
    <r>
      <rPr>
        <sz val="12"/>
        <rFont val="Times New Roman"/>
        <family val="1"/>
      </rPr>
      <t xml:space="preserve"> Data Structure</t>
    </r>
  </si>
  <si>
    <r>
      <rPr>
        <sz val="12"/>
        <rFont val="標楷體"/>
        <family val="4"/>
      </rPr>
      <t>管理資訊系統</t>
    </r>
    <r>
      <rPr>
        <sz val="12"/>
        <rFont val="Times New Roman"/>
        <family val="1"/>
      </rPr>
      <t xml:space="preserve"> Management Information System</t>
    </r>
  </si>
  <si>
    <r>
      <rPr>
        <sz val="12"/>
        <rFont val="標楷體"/>
        <family val="4"/>
      </rPr>
      <t>會計學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 Accounting(I)</t>
    </r>
  </si>
  <si>
    <r>
      <rPr>
        <sz val="12"/>
        <rFont val="標楷體"/>
        <family val="4"/>
      </rPr>
      <t>會計學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 Accounting(II)</t>
    </r>
  </si>
  <si>
    <r>
      <rPr>
        <sz val="12"/>
        <rFont val="標楷體"/>
        <family val="4"/>
      </rPr>
      <t>系統分析與設計</t>
    </r>
    <r>
      <rPr>
        <sz val="12"/>
        <rFont val="Times New Roman"/>
        <family val="1"/>
      </rPr>
      <t xml:space="preserve"> SystemAnalysis and Design</t>
    </r>
  </si>
  <si>
    <r>
      <rPr>
        <sz val="12"/>
        <rFont val="標楷體"/>
        <family val="4"/>
      </rPr>
      <t>健康產業管理學</t>
    </r>
    <r>
      <rPr>
        <sz val="12"/>
        <rFont val="Times New Roman"/>
        <family val="1"/>
      </rPr>
      <t xml:space="preserve"> Management in Health Industry</t>
    </r>
  </si>
  <si>
    <r>
      <rPr>
        <sz val="10"/>
        <rFont val="標楷體"/>
        <family val="4"/>
      </rPr>
      <t>★☆電腦課程</t>
    </r>
  </si>
  <si>
    <r>
      <rPr>
        <b/>
        <sz val="12"/>
        <rFont val="標楷體"/>
        <family val="4"/>
      </rPr>
      <t>小計</t>
    </r>
    <r>
      <rPr>
        <b/>
        <sz val="12"/>
        <rFont val="Times New Roman"/>
        <family val="1"/>
      </rPr>
      <t>(4)</t>
    </r>
  </si>
  <si>
    <r>
      <rPr>
        <b/>
        <sz val="12"/>
        <rFont val="標楷體"/>
        <family val="4"/>
      </rPr>
      <t>核心專業</t>
    </r>
  </si>
  <si>
    <r>
      <rPr>
        <sz val="10"/>
        <rFont val="標楷體"/>
        <family val="4"/>
      </rPr>
      <t>☆電腦課程</t>
    </r>
  </si>
  <si>
    <r>
      <rPr>
        <sz val="12"/>
        <rFont val="標楷體"/>
        <family val="4"/>
      </rPr>
      <t>資管專題研究</t>
    </r>
    <r>
      <rPr>
        <sz val="12"/>
        <rFont val="Times New Roman"/>
        <family val="1"/>
      </rPr>
      <t xml:space="preserve"> Project Research</t>
    </r>
  </si>
  <si>
    <r>
      <rPr>
        <sz val="12"/>
        <rFont val="標楷體"/>
        <family val="4"/>
      </rPr>
      <t>資訊安全</t>
    </r>
    <r>
      <rPr>
        <sz val="12"/>
        <rFont val="Times New Roman"/>
        <family val="1"/>
      </rPr>
      <t xml:space="preserve"> Information Security</t>
    </r>
  </si>
  <si>
    <r>
      <rPr>
        <sz val="10"/>
        <rFont val="標楷體"/>
        <family val="4"/>
      </rPr>
      <t>校外實習
實習</t>
    </r>
    <r>
      <rPr>
        <sz val="10"/>
        <rFont val="Times New Roman"/>
        <family val="1"/>
      </rPr>
      <t>320</t>
    </r>
    <r>
      <rPr>
        <sz val="10"/>
        <rFont val="標楷體"/>
        <family val="4"/>
      </rPr>
      <t>小時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含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以上</t>
    </r>
  </si>
  <si>
    <r>
      <rPr>
        <b/>
        <sz val="12"/>
        <rFont val="標楷體"/>
        <family val="4"/>
      </rPr>
      <t>小計</t>
    </r>
    <r>
      <rPr>
        <b/>
        <sz val="12"/>
        <rFont val="Times New Roman"/>
        <family val="1"/>
      </rPr>
      <t>(5)</t>
    </r>
  </si>
  <si>
    <r>
      <rPr>
        <b/>
        <sz val="12"/>
        <rFont val="標楷體"/>
        <family val="4"/>
      </rPr>
      <t>專業必修小計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二</t>
    </r>
    <r>
      <rPr>
        <b/>
        <sz val="12"/>
        <rFont val="Times New Roman"/>
        <family val="1"/>
      </rPr>
      <t>)=</t>
    </r>
    <r>
      <rPr>
        <b/>
        <sz val="12"/>
        <rFont val="標楷體"/>
        <family val="4"/>
      </rPr>
      <t>小計</t>
    </r>
    <r>
      <rPr>
        <b/>
        <sz val="12"/>
        <rFont val="Times New Roman"/>
        <family val="1"/>
      </rPr>
      <t>(4)+(5)</t>
    </r>
  </si>
  <si>
    <r>
      <rPr>
        <b/>
        <sz val="12"/>
        <rFont val="標楷體"/>
        <family val="4"/>
      </rPr>
      <t>必修合計</t>
    </r>
    <r>
      <rPr>
        <b/>
        <sz val="12"/>
        <rFont val="Times New Roman"/>
        <family val="1"/>
      </rPr>
      <t>(A)=</t>
    </r>
    <r>
      <rPr>
        <b/>
        <sz val="12"/>
        <rFont val="標楷體"/>
        <family val="4"/>
      </rPr>
      <t>小計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一</t>
    </r>
    <r>
      <rPr>
        <b/>
        <sz val="12"/>
        <rFont val="Times New Roman"/>
        <family val="1"/>
      </rPr>
      <t>)+(</t>
    </r>
    <r>
      <rPr>
        <b/>
        <sz val="12"/>
        <rFont val="標楷體"/>
        <family val="4"/>
      </rPr>
      <t>二</t>
    </r>
    <r>
      <rPr>
        <b/>
        <sz val="12"/>
        <rFont val="Times New Roman"/>
        <family val="1"/>
      </rPr>
      <t>)</t>
    </r>
  </si>
  <si>
    <r>
      <rPr>
        <b/>
        <sz val="12"/>
        <rFont val="標楷體"/>
        <family val="4"/>
      </rPr>
      <t>博學
涵養</t>
    </r>
  </si>
  <si>
    <r>
      <rPr>
        <sz val="12"/>
        <rFont val="標楷體"/>
        <family val="4"/>
      </rPr>
      <t>發展通識</t>
    </r>
    <r>
      <rPr>
        <sz val="12"/>
        <rFont val="Times New Roman"/>
        <family val="1"/>
      </rPr>
      <t xml:space="preserve"> Development of General Education</t>
    </r>
  </si>
  <si>
    <r>
      <rPr>
        <b/>
        <sz val="12"/>
        <rFont val="標楷體"/>
        <family val="4"/>
      </rPr>
      <t>小計</t>
    </r>
    <r>
      <rPr>
        <b/>
        <sz val="12"/>
        <rFont val="Times New Roman"/>
        <family val="1"/>
      </rPr>
      <t>(6)</t>
    </r>
  </si>
  <si>
    <r>
      <rPr>
        <b/>
        <sz val="12"/>
        <rFont val="標楷體"/>
        <family val="4"/>
      </rPr>
      <t>專業選修</t>
    </r>
  </si>
  <si>
    <r>
      <rPr>
        <b/>
        <sz val="9"/>
        <rFont val="標楷體"/>
        <family val="4"/>
      </rPr>
      <t>高階網頁資料庫程式設計模組</t>
    </r>
  </si>
  <si>
    <r>
      <rPr>
        <sz val="12"/>
        <rFont val="標楷體"/>
        <family val="4"/>
      </rPr>
      <t>行動通信程式設計</t>
    </r>
    <r>
      <rPr>
        <sz val="12"/>
        <rFont val="Times New Roman"/>
        <family val="1"/>
      </rPr>
      <t xml:space="preserve"> Mobile Programming</t>
    </r>
  </si>
  <si>
    <r>
      <rPr>
        <sz val="12"/>
        <rFont val="標楷體"/>
        <family val="4"/>
      </rPr>
      <t>進階網頁資料庫程式設計</t>
    </r>
    <r>
      <rPr>
        <sz val="12"/>
        <rFont val="Times New Roman"/>
        <family val="1"/>
      </rPr>
      <t xml:space="preserve"> Advanced Web Database Programming</t>
    </r>
  </si>
  <si>
    <r>
      <rPr>
        <sz val="12"/>
        <rFont val="標楷體"/>
        <family val="4"/>
      </rPr>
      <t>網路作業系統</t>
    </r>
    <r>
      <rPr>
        <sz val="12"/>
        <rFont val="Times New Roman"/>
        <family val="1"/>
      </rPr>
      <t xml:space="preserve"> Network Operating System</t>
    </r>
  </si>
  <si>
    <r>
      <rPr>
        <b/>
        <sz val="9"/>
        <rFont val="標楷體"/>
        <family val="4"/>
      </rPr>
      <t>健康產業資訊管理模組</t>
    </r>
  </si>
  <si>
    <r>
      <rPr>
        <sz val="12"/>
        <rFont val="標楷體"/>
        <family val="4"/>
      </rPr>
      <t>健康產業資訊管理</t>
    </r>
    <r>
      <rPr>
        <sz val="12"/>
        <rFont val="Times New Roman"/>
        <family val="1"/>
      </rPr>
      <t xml:space="preserve"> Health Industry Information Management</t>
    </r>
  </si>
  <si>
    <r>
      <rPr>
        <sz val="12"/>
        <rFont val="標楷體"/>
        <family val="4"/>
      </rPr>
      <t>醫療資訊交換</t>
    </r>
    <r>
      <rPr>
        <sz val="12"/>
        <rFont val="Times New Roman"/>
        <family val="1"/>
      </rPr>
      <t xml:space="preserve"> Medical Data Exchange</t>
    </r>
  </si>
  <si>
    <r>
      <rPr>
        <sz val="12"/>
        <rFont val="標楷體"/>
        <family val="4"/>
      </rPr>
      <t>遠距照護</t>
    </r>
    <r>
      <rPr>
        <sz val="12"/>
        <rFont val="Times New Roman"/>
        <family val="1"/>
      </rPr>
      <t xml:space="preserve"> Telecare</t>
    </r>
  </si>
  <si>
    <r>
      <rPr>
        <b/>
        <sz val="12"/>
        <rFont val="標楷體"/>
        <family val="4"/>
      </rPr>
      <t>電子化企業行銷模組</t>
    </r>
  </si>
  <si>
    <r>
      <rPr>
        <sz val="12"/>
        <rFont val="標楷體"/>
        <family val="4"/>
      </rPr>
      <t>行銷管理</t>
    </r>
    <r>
      <rPr>
        <sz val="12"/>
        <rFont val="Times New Roman"/>
        <family val="1"/>
      </rPr>
      <t xml:space="preserve"> Marketing Management</t>
    </r>
  </si>
  <si>
    <r>
      <rPr>
        <sz val="12"/>
        <rFont val="標楷體"/>
        <family val="4"/>
      </rPr>
      <t>資料探勘與資料庫行銷</t>
    </r>
    <r>
      <rPr>
        <sz val="12"/>
        <rFont val="Times New Roman"/>
        <family val="1"/>
      </rPr>
      <t xml:space="preserve"> Data Mining and Database Marketing</t>
    </r>
  </si>
  <si>
    <r>
      <rPr>
        <sz val="12"/>
        <rFont val="標楷體"/>
        <family val="4"/>
      </rPr>
      <t>網路行銷</t>
    </r>
    <r>
      <rPr>
        <sz val="12"/>
        <rFont val="Times New Roman"/>
        <family val="1"/>
      </rPr>
      <t xml:space="preserve"> Internet Marketing</t>
    </r>
  </si>
  <si>
    <r>
      <rPr>
        <b/>
        <sz val="12"/>
        <rFont val="標楷體"/>
        <family val="4"/>
      </rPr>
      <t>資訊系統</t>
    </r>
  </si>
  <si>
    <r>
      <rPr>
        <sz val="12"/>
        <rFont val="標楷體"/>
        <family val="4"/>
      </rPr>
      <t>軟體工程概論</t>
    </r>
    <r>
      <rPr>
        <sz val="12"/>
        <rFont val="Times New Roman"/>
        <family val="1"/>
      </rPr>
      <t xml:space="preserve"> Software Engineering Concept</t>
    </r>
  </si>
  <si>
    <r>
      <rPr>
        <b/>
        <sz val="12"/>
        <rFont val="標楷體"/>
        <family val="4"/>
      </rPr>
      <t>資訊科技</t>
    </r>
  </si>
  <si>
    <r>
      <rPr>
        <sz val="12"/>
        <rFont val="標楷體"/>
        <family val="4"/>
      </rPr>
      <t>辦公室軟體應用</t>
    </r>
    <r>
      <rPr>
        <sz val="12"/>
        <rFont val="Times New Roman"/>
        <family val="1"/>
      </rPr>
      <t xml:space="preserve"> Office Software Practice</t>
    </r>
  </si>
  <si>
    <r>
      <rPr>
        <sz val="12"/>
        <rFont val="標楷體"/>
        <family val="4"/>
      </rPr>
      <t>電腦實務</t>
    </r>
    <r>
      <rPr>
        <sz val="12"/>
        <rFont val="Times New Roman"/>
        <family val="1"/>
      </rPr>
      <t xml:space="preserve"> The Practice of Computer</t>
    </r>
  </si>
  <si>
    <r>
      <rPr>
        <sz val="10"/>
        <rFont val="標楷體"/>
        <family val="4"/>
      </rPr>
      <t>電腦課程
內含
「服務學習」</t>
    </r>
  </si>
  <si>
    <r>
      <rPr>
        <sz val="12"/>
        <rFont val="標楷體"/>
        <family val="4"/>
      </rPr>
      <t>多媒體系統</t>
    </r>
    <r>
      <rPr>
        <sz val="12"/>
        <rFont val="Times New Roman"/>
        <family val="1"/>
      </rPr>
      <t xml:space="preserve"> Multimedia System</t>
    </r>
  </si>
  <si>
    <r>
      <rPr>
        <sz val="12"/>
        <rFont val="標楷體"/>
        <family val="4"/>
      </rPr>
      <t>網頁設計</t>
    </r>
    <r>
      <rPr>
        <sz val="12"/>
        <rFont val="Times New Roman"/>
        <family val="1"/>
      </rPr>
      <t xml:space="preserve"> Web Design</t>
    </r>
  </si>
  <si>
    <r>
      <rPr>
        <sz val="12"/>
        <rFont val="標楷體"/>
        <family val="4"/>
      </rPr>
      <t>影像處理</t>
    </r>
    <r>
      <rPr>
        <sz val="12"/>
        <rFont val="Times New Roman"/>
        <family val="1"/>
      </rPr>
      <t xml:space="preserve"> Image Processing</t>
    </r>
  </si>
  <si>
    <r>
      <rPr>
        <sz val="12"/>
        <rFont val="標楷體"/>
        <family val="4"/>
      </rPr>
      <t>資管證照實務導入</t>
    </r>
    <r>
      <rPr>
        <sz val="12"/>
        <rFont val="Times New Roman"/>
        <family val="1"/>
      </rPr>
      <t xml:space="preserve"> MIS License Practice Introduction</t>
    </r>
  </si>
  <si>
    <r>
      <rPr>
        <sz val="12"/>
        <rFont val="標楷體"/>
        <family val="4"/>
      </rPr>
      <t>網路管理</t>
    </r>
    <r>
      <rPr>
        <sz val="12"/>
        <rFont val="Times New Roman"/>
        <family val="1"/>
      </rPr>
      <t xml:space="preserve"> Network Management</t>
    </r>
  </si>
  <si>
    <r>
      <rPr>
        <sz val="12"/>
        <rFont val="標楷體"/>
        <family val="4"/>
      </rPr>
      <t>演算法</t>
    </r>
    <r>
      <rPr>
        <sz val="12"/>
        <rFont val="Times New Roman"/>
        <family val="1"/>
      </rPr>
      <t xml:space="preserve"> Algorithms</t>
    </r>
  </si>
  <si>
    <r>
      <rPr>
        <b/>
        <sz val="12"/>
        <rFont val="標楷體"/>
        <family val="4"/>
      </rPr>
      <t>管理</t>
    </r>
  </si>
  <si>
    <r>
      <rPr>
        <sz val="12"/>
        <rFont val="標楷體"/>
        <family val="4"/>
      </rPr>
      <t>專案管理</t>
    </r>
    <r>
      <rPr>
        <sz val="12"/>
        <rFont val="Times New Roman"/>
        <family val="1"/>
      </rPr>
      <t xml:space="preserve"> Project Management</t>
    </r>
  </si>
  <si>
    <r>
      <rPr>
        <sz val="12"/>
        <rFont val="標楷體"/>
        <family val="4"/>
      </rPr>
      <t>供應鏈管理</t>
    </r>
    <r>
      <rPr>
        <sz val="12"/>
        <rFont val="Times New Roman"/>
        <family val="1"/>
      </rPr>
      <t xml:space="preserve"> Supply Chain Management</t>
    </r>
  </si>
  <si>
    <r>
      <rPr>
        <sz val="12"/>
        <rFont val="標楷體"/>
        <family val="4"/>
      </rPr>
      <t>知識管理</t>
    </r>
    <r>
      <rPr>
        <sz val="12"/>
        <rFont val="Times New Roman"/>
        <family val="1"/>
      </rPr>
      <t xml:space="preserve"> Knowledge Management</t>
    </r>
  </si>
  <si>
    <r>
      <rPr>
        <b/>
        <sz val="12"/>
        <rFont val="標楷體"/>
        <family val="4"/>
      </rPr>
      <t>小計</t>
    </r>
    <r>
      <rPr>
        <b/>
        <sz val="12"/>
        <rFont val="Times New Roman"/>
        <family val="1"/>
      </rPr>
      <t>(7)</t>
    </r>
  </si>
  <si>
    <r>
      <rPr>
        <b/>
        <sz val="12"/>
        <rFont val="標楷體"/>
        <family val="4"/>
      </rPr>
      <t>通識
選修</t>
    </r>
  </si>
  <si>
    <r>
      <rPr>
        <sz val="12"/>
        <rFont val="標楷體"/>
        <family val="4"/>
      </rPr>
      <t>全民國防教育軍事訓練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 All-out Defense Education Military Training (</t>
    </r>
    <r>
      <rPr>
        <sz val="12"/>
        <rFont val="標楷體"/>
        <family val="4"/>
      </rPr>
      <t>Ⅲ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</si>
  <si>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全民國防教育軍事訓練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四</t>
    </r>
    <r>
      <rPr>
        <sz val="12"/>
        <rFont val="Times New Roman"/>
        <family val="1"/>
      </rPr>
      <t>) All-out Defense Education Military Training (</t>
    </r>
    <r>
      <rPr>
        <sz val="12"/>
        <rFont val="標楷體"/>
        <family val="4"/>
      </rPr>
      <t>Ⅳ</t>
    </r>
    <r>
      <rPr>
        <sz val="12"/>
        <rFont val="Times New Roman"/>
        <family val="1"/>
      </rPr>
      <t>)</t>
    </r>
  </si>
  <si>
    <r>
      <rPr>
        <b/>
        <sz val="12"/>
        <rFont val="標楷體"/>
        <family val="4"/>
      </rPr>
      <t>小計</t>
    </r>
    <r>
      <rPr>
        <b/>
        <sz val="12"/>
        <rFont val="Times New Roman"/>
        <family val="1"/>
      </rPr>
      <t>(8)</t>
    </r>
  </si>
  <si>
    <r>
      <rPr>
        <b/>
        <sz val="12"/>
        <rFont val="標楷體"/>
        <family val="4"/>
      </rPr>
      <t>選修合計</t>
    </r>
    <r>
      <rPr>
        <b/>
        <sz val="12"/>
        <rFont val="Times New Roman"/>
        <family val="1"/>
      </rPr>
      <t>(B)=</t>
    </r>
    <r>
      <rPr>
        <b/>
        <sz val="12"/>
        <rFont val="標楷體"/>
        <family val="4"/>
      </rPr>
      <t>小計</t>
    </r>
    <r>
      <rPr>
        <b/>
        <sz val="12"/>
        <rFont val="Times New Roman"/>
        <family val="1"/>
      </rPr>
      <t>(6)+(7)+(8)</t>
    </r>
  </si>
  <si>
    <r>
      <rPr>
        <b/>
        <sz val="12"/>
        <rFont val="標楷體"/>
        <family val="4"/>
      </rPr>
      <t>開課合計</t>
    </r>
    <r>
      <rPr>
        <b/>
        <sz val="12"/>
        <rFont val="Times New Roman"/>
        <family val="1"/>
      </rPr>
      <t>=</t>
    </r>
    <r>
      <rPr>
        <b/>
        <sz val="12"/>
        <rFont val="標楷體"/>
        <family val="4"/>
      </rPr>
      <t>必修</t>
    </r>
    <r>
      <rPr>
        <b/>
        <sz val="12"/>
        <rFont val="Times New Roman"/>
        <family val="1"/>
      </rPr>
      <t>(A)+</t>
    </r>
    <r>
      <rPr>
        <b/>
        <sz val="12"/>
        <rFont val="標楷體"/>
        <family val="4"/>
      </rPr>
      <t>選修</t>
    </r>
    <r>
      <rPr>
        <b/>
        <sz val="12"/>
        <rFont val="Times New Roman"/>
        <family val="1"/>
      </rPr>
      <t>(B)</t>
    </r>
  </si>
  <si>
    <r>
      <rPr>
        <b/>
        <sz val="12"/>
        <rFont val="標楷體"/>
        <family val="4"/>
      </rPr>
      <t>★院共同核心必修課程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標楷體"/>
        <family val="4"/>
      </rPr>
      <t>☆創管學程</t>
    </r>
  </si>
  <si>
    <r>
      <rPr>
        <b/>
        <sz val="16"/>
        <rFont val="標楷體"/>
        <family val="4"/>
      </rPr>
      <t>畢業規定及其他相關說明：</t>
    </r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</si>
  <si>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</si>
  <si>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</si>
  <si>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全民國防教育軍事訓練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及全民國防教育軍事訓練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選修學分，不列入畢業學分計算。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</si>
  <si>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</si>
  <si>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</si>
  <si>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有關英文能力畢業門檻之相關規定，依照「中臺科技大學大學部英文畢業門檻實施要點」之規定辦理。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</si>
  <si>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</si>
  <si>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電腦課程須繳交電腦實習費。</t>
    </r>
  </si>
  <si>
    <r>
      <rPr>
        <sz val="12"/>
        <rFont val="標楷體"/>
        <family val="4"/>
      </rPr>
      <t>六</t>
    </r>
  </si>
  <si>
    <r>
      <rPr>
        <sz val="12"/>
        <rFont val="標楷體"/>
        <family val="4"/>
      </rPr>
      <t>七</t>
    </r>
  </si>
  <si>
    <r>
      <rPr>
        <sz val="12"/>
        <rFont val="標楷體"/>
        <family val="4"/>
      </rPr>
      <t>八</t>
    </r>
  </si>
  <si>
    <r>
      <rPr>
        <sz val="12"/>
        <rFont val="標楷體"/>
        <family val="4"/>
      </rPr>
      <t>至少「電腦實務」及「網頁設計」為服務學習課程。</t>
    </r>
  </si>
  <si>
    <r>
      <rPr>
        <sz val="12"/>
        <rFont val="標楷體"/>
        <family val="4"/>
      </rPr>
      <t>九</t>
    </r>
  </si>
  <si>
    <r>
      <rPr>
        <sz val="12"/>
        <rFont val="標楷體"/>
        <family val="4"/>
      </rPr>
      <t>實習之時數為</t>
    </r>
    <r>
      <rPr>
        <sz val="12"/>
        <rFont val="Times New Roman"/>
        <family val="1"/>
      </rPr>
      <t>320</t>
    </r>
    <r>
      <rPr>
        <sz val="12"/>
        <rFont val="標楷體"/>
        <family val="4"/>
      </rPr>
      <t>小時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含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以上。</t>
    </r>
  </si>
  <si>
    <r>
      <rPr>
        <sz val="12"/>
        <rFont val="標楷體"/>
        <family val="4"/>
      </rPr>
      <t>文學與人生</t>
    </r>
    <r>
      <rPr>
        <sz val="12"/>
        <rFont val="Times New Roman"/>
        <family val="1"/>
      </rPr>
      <t xml:space="preserve"> Literature and Life</t>
    </r>
  </si>
  <si>
    <r>
      <rPr>
        <sz val="12"/>
        <rFont val="標楷體"/>
        <family val="4"/>
      </rPr>
      <t>大一英文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 Freshman English(I)</t>
    </r>
  </si>
  <si>
    <r>
      <rPr>
        <sz val="12"/>
        <rFont val="標楷體"/>
        <family val="4"/>
      </rPr>
      <t>大二英文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 Sophomore English (I)</t>
    </r>
  </si>
  <si>
    <r>
      <rPr>
        <sz val="12"/>
        <rFont val="標楷體"/>
        <family val="4"/>
      </rPr>
      <t>大二英文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 Sophomore English (II)</t>
    </r>
  </si>
  <si>
    <r>
      <rPr>
        <sz val="12"/>
        <rFont val="標楷體"/>
        <family val="4"/>
      </rPr>
      <t>資料庫系統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 Database System (I)</t>
    </r>
  </si>
  <si>
    <r>
      <rPr>
        <sz val="12"/>
        <rFont val="標楷體"/>
        <family val="4"/>
      </rPr>
      <t>資料庫系統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 Database System (II)</t>
    </r>
  </si>
  <si>
    <r>
      <rPr>
        <sz val="12"/>
        <rFont val="標楷體"/>
        <family val="4"/>
      </rPr>
      <t>企業概論與企業倫理</t>
    </r>
    <r>
      <rPr>
        <sz val="12"/>
        <rFont val="Times New Roman"/>
        <family val="1"/>
      </rPr>
      <t xml:space="preserve"> Introduction to Business and Business Ethics</t>
    </r>
  </si>
  <si>
    <r>
      <rPr>
        <sz val="12"/>
        <rFont val="標楷體"/>
        <family val="4"/>
      </rPr>
      <t>研究方法</t>
    </r>
    <r>
      <rPr>
        <sz val="12"/>
        <rFont val="Times New Roman"/>
        <family val="1"/>
      </rPr>
      <t xml:space="preserve"> Research Method</t>
    </r>
  </si>
  <si>
    <r>
      <rPr>
        <sz val="12"/>
        <rFont val="標楷體"/>
        <family val="4"/>
      </rPr>
      <t>程式設計</t>
    </r>
    <r>
      <rPr>
        <sz val="12"/>
        <rFont val="Times New Roman"/>
        <family val="1"/>
      </rPr>
      <t xml:space="preserve"> Computer Programming</t>
    </r>
  </si>
  <si>
    <r>
      <rPr>
        <sz val="12"/>
        <rFont val="標楷體"/>
        <family val="4"/>
      </rPr>
      <t>物件導向程式設計</t>
    </r>
    <r>
      <rPr>
        <sz val="12"/>
        <rFont val="Times New Roman"/>
        <family val="1"/>
      </rPr>
      <t xml:space="preserve"> Object Oriented Programming</t>
    </r>
  </si>
  <si>
    <r>
      <rPr>
        <sz val="12"/>
        <rFont val="標楷體"/>
        <family val="4"/>
      </rPr>
      <t>網頁資料庫程式設計</t>
    </r>
    <r>
      <rPr>
        <sz val="12"/>
        <rFont val="Times New Roman"/>
        <family val="1"/>
      </rPr>
      <t xml:space="preserve"> Web Database Programming</t>
    </r>
  </si>
  <si>
    <r>
      <rPr>
        <sz val="12"/>
        <rFont val="標楷體"/>
        <family val="4"/>
      </rPr>
      <t>企業資源規劃</t>
    </r>
    <r>
      <rPr>
        <sz val="12"/>
        <rFont val="Times New Roman"/>
        <family val="1"/>
      </rPr>
      <t xml:space="preserve"> Enterprise Resource Planning</t>
    </r>
  </si>
  <si>
    <r>
      <rPr>
        <sz val="12"/>
        <rFont val="標楷體"/>
        <family val="4"/>
      </rPr>
      <t>顧客關係管理</t>
    </r>
    <r>
      <rPr>
        <sz val="12"/>
        <rFont val="Times New Roman"/>
        <family val="1"/>
      </rPr>
      <t xml:space="preserve"> Customer Relationship Management</t>
    </r>
  </si>
  <si>
    <r>
      <rPr>
        <sz val="12"/>
        <rFont val="標楷體"/>
        <family val="4"/>
      </rPr>
      <t>決策支援系統</t>
    </r>
    <r>
      <rPr>
        <sz val="12"/>
        <rFont val="Times New Roman"/>
        <family val="1"/>
      </rPr>
      <t xml:space="preserve"> Decision Support System</t>
    </r>
  </si>
  <si>
    <r>
      <rPr>
        <sz val="12"/>
        <rFont val="標楷體"/>
        <family val="4"/>
      </rPr>
      <t>電子商務</t>
    </r>
    <r>
      <rPr>
        <sz val="12"/>
        <rFont val="Times New Roman"/>
        <family val="1"/>
      </rPr>
      <t xml:space="preserve"> Electronic Commerce</t>
    </r>
  </si>
  <si>
    <r>
      <rPr>
        <sz val="12"/>
        <rFont val="標楷體"/>
        <family val="4"/>
      </rPr>
      <t>生產管理資訊系統</t>
    </r>
    <r>
      <rPr>
        <sz val="12"/>
        <rFont val="Times New Roman"/>
        <family val="1"/>
      </rPr>
      <t xml:space="preserve"> Production Management  Information System</t>
    </r>
  </si>
  <si>
    <r>
      <rPr>
        <sz val="12"/>
        <rFont val="標楷體"/>
        <family val="4"/>
      </rPr>
      <t>財務管理資訊系統</t>
    </r>
    <r>
      <rPr>
        <sz val="12"/>
        <rFont val="Times New Roman"/>
        <family val="1"/>
      </rPr>
      <t xml:space="preserve"> Financial Management Information System</t>
    </r>
  </si>
  <si>
    <r>
      <rPr>
        <sz val="12"/>
        <rFont val="標楷體"/>
        <family val="4"/>
      </rPr>
      <t>服務業管理</t>
    </r>
    <r>
      <rPr>
        <sz val="12"/>
        <rFont val="Times New Roman"/>
        <family val="1"/>
      </rPr>
      <t xml:space="preserve"> Service Industry Management</t>
    </r>
  </si>
  <si>
    <r>
      <rPr>
        <sz val="10"/>
        <rFont val="標楷體"/>
        <family val="4"/>
      </rPr>
      <t>★</t>
    </r>
  </si>
  <si>
    <r>
      <rPr>
        <b/>
        <sz val="16"/>
        <rFont val="標楷體"/>
        <family val="4"/>
      </rPr>
      <t>中臺科技大學大學部四年制日間部資訊管理系</t>
    </r>
    <r>
      <rPr>
        <b/>
        <sz val="16"/>
        <rFont val="Times New Roman"/>
        <family val="1"/>
      </rPr>
      <t>104</t>
    </r>
    <r>
      <rPr>
        <b/>
        <sz val="16"/>
        <rFont val="標楷體"/>
        <family val="4"/>
      </rPr>
      <t>學年度入學課程標準表</t>
    </r>
  </si>
  <si>
    <r>
      <rPr>
        <b/>
        <sz val="12"/>
        <rFont val="標楷體"/>
        <family val="4"/>
      </rPr>
      <t>科目
類別</t>
    </r>
  </si>
  <si>
    <r>
      <rPr>
        <b/>
        <sz val="12"/>
        <rFont val="標楷體"/>
        <family val="4"/>
      </rPr>
      <t>科目名稱</t>
    </r>
  </si>
  <si>
    <r>
      <rPr>
        <b/>
        <sz val="12"/>
        <rFont val="標楷體"/>
        <family val="4"/>
      </rPr>
      <t>學分數</t>
    </r>
  </si>
  <si>
    <r>
      <rPr>
        <sz val="12"/>
        <rFont val="標楷體"/>
        <family val="4"/>
      </rPr>
      <t>社會心理學</t>
    </r>
    <r>
      <rPr>
        <sz val="12"/>
        <rFont val="Times New Roman"/>
        <family val="1"/>
      </rPr>
      <t xml:space="preserve"> Social Psychology</t>
    </r>
  </si>
  <si>
    <r>
      <rPr>
        <sz val="12"/>
        <rFont val="標楷體"/>
        <family val="4"/>
      </rPr>
      <t>法律學概論</t>
    </r>
    <r>
      <rPr>
        <sz val="12"/>
        <rFont val="Times New Roman"/>
        <family val="1"/>
      </rPr>
      <t xml:space="preserve"> An Introduction to Law</t>
    </r>
  </si>
  <si>
    <r>
      <rPr>
        <sz val="12"/>
        <rFont val="標楷體"/>
        <family val="4"/>
      </rPr>
      <t>實習</t>
    </r>
    <r>
      <rPr>
        <sz val="12"/>
        <rFont val="Times New Roman"/>
        <family val="1"/>
      </rPr>
      <t xml:space="preserve"> Practical Training</t>
    </r>
  </si>
  <si>
    <r>
      <rPr>
        <sz val="12"/>
        <rFont val="標楷體"/>
        <family val="4"/>
      </rPr>
      <t>最低畢業學分為</t>
    </r>
    <r>
      <rPr>
        <sz val="12"/>
        <rFont val="Times New Roman"/>
        <family val="1"/>
      </rPr>
      <t>128</t>
    </r>
    <r>
      <rPr>
        <sz val="12"/>
        <rFont val="標楷體"/>
        <family val="4"/>
      </rPr>
      <t>學分，必修</t>
    </r>
    <r>
      <rPr>
        <u val="single"/>
        <sz val="12"/>
        <rFont val="Times New Roman"/>
        <family val="1"/>
      </rPr>
      <t xml:space="preserve"> 103 </t>
    </r>
    <r>
      <rPr>
        <sz val="12"/>
        <rFont val="標楷體"/>
        <family val="4"/>
      </rPr>
      <t>學分（含基本素養</t>
    </r>
    <r>
      <rPr>
        <u val="single"/>
        <sz val="12"/>
        <rFont val="Times New Roman"/>
        <family val="1"/>
      </rPr>
      <t xml:space="preserve"> 30 </t>
    </r>
    <r>
      <rPr>
        <sz val="12"/>
        <rFont val="標楷體"/>
        <family val="4"/>
      </rPr>
      <t>學分、外語進階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學分、全民國防教育軍事訓練與體育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學分、專業必修</t>
    </r>
    <r>
      <rPr>
        <u val="single"/>
        <sz val="12"/>
        <rFont val="Times New Roman"/>
        <family val="1"/>
      </rPr>
      <t xml:space="preserve"> 67 </t>
    </r>
    <r>
      <rPr>
        <sz val="12"/>
        <rFont val="標楷體"/>
        <family val="4"/>
      </rPr>
      <t>學分），博學涵養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學分，選修至少</t>
    </r>
    <r>
      <rPr>
        <u val="single"/>
        <sz val="12"/>
        <rFont val="Times New Roman"/>
        <family val="1"/>
      </rPr>
      <t xml:space="preserve"> 23 </t>
    </r>
    <r>
      <rPr>
        <sz val="12"/>
        <rFont val="標楷體"/>
        <family val="4"/>
      </rPr>
      <t>學分（其中專業選修至少</t>
    </r>
    <r>
      <rPr>
        <u val="single"/>
        <sz val="12"/>
        <rFont val="Times New Roman"/>
        <family val="1"/>
      </rPr>
      <t xml:space="preserve"> 18 </t>
    </r>
    <r>
      <rPr>
        <sz val="12"/>
        <rFont val="標楷體"/>
        <family val="4"/>
      </rPr>
      <t>學分）。</t>
    </r>
  </si>
  <si>
    <r>
      <rPr>
        <sz val="12"/>
        <rFont val="標楷體"/>
        <family val="4"/>
      </rPr>
      <t>畢業前必須取得本系所列之專業證照要求，始得畢業。</t>
    </r>
  </si>
  <si>
    <r>
      <rPr>
        <sz val="12"/>
        <rFont val="標楷體"/>
        <family val="4"/>
      </rPr>
      <t>一至三年級每學期下限</t>
    </r>
    <r>
      <rPr>
        <sz val="12"/>
        <rFont val="Times New Roman"/>
        <family val="1"/>
      </rPr>
      <t>16</t>
    </r>
    <r>
      <rPr>
        <sz val="12"/>
        <rFont val="標楷體"/>
        <family val="4"/>
      </rPr>
      <t>學分，上限</t>
    </r>
    <r>
      <rPr>
        <sz val="12"/>
        <rFont val="Times New Roman"/>
        <family val="1"/>
      </rPr>
      <t>26</t>
    </r>
    <r>
      <rPr>
        <sz val="12"/>
        <rFont val="標楷體"/>
        <family val="4"/>
      </rPr>
      <t>學分；四年級每學期下限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學分，上限</t>
    </r>
    <r>
      <rPr>
        <sz val="12"/>
        <rFont val="Times New Roman"/>
        <family val="1"/>
      </rPr>
      <t>26</t>
    </r>
    <r>
      <rPr>
        <sz val="12"/>
        <rFont val="標楷體"/>
        <family val="4"/>
      </rPr>
      <t>學分。</t>
    </r>
  </si>
  <si>
    <r>
      <rPr>
        <sz val="12"/>
        <rFont val="標楷體"/>
        <family val="4"/>
      </rPr>
      <t>專業選修中學分數與節數灰色底為彈性開課課程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本系視需要取代已開課之專業選修課程。</t>
    </r>
  </si>
  <si>
    <r>
      <t>1040304</t>
    </r>
    <r>
      <rPr>
        <sz val="10"/>
        <rFont val="標楷體"/>
        <family val="4"/>
      </rPr>
      <t xml:space="preserve">系課程委員會會議通過
</t>
    </r>
    <r>
      <rPr>
        <sz val="10"/>
        <rFont val="Times New Roman"/>
        <family val="1"/>
      </rPr>
      <t>1040317</t>
    </r>
    <r>
      <rPr>
        <sz val="10"/>
        <rFont val="標楷體"/>
        <family val="4"/>
      </rPr>
      <t xml:space="preserve">院課程委員會會議通過
</t>
    </r>
    <r>
      <rPr>
        <sz val="10"/>
        <rFont val="Times New Roman"/>
        <family val="1"/>
      </rPr>
      <t>1040325</t>
    </r>
    <r>
      <rPr>
        <sz val="10"/>
        <rFont val="標楷體"/>
        <family val="4"/>
      </rPr>
      <t xml:space="preserve">校課程委員會會議通過
</t>
    </r>
    <r>
      <rPr>
        <sz val="10"/>
        <rFont val="Times New Roman"/>
        <family val="1"/>
      </rPr>
      <t>1040603</t>
    </r>
    <r>
      <rPr>
        <sz val="10"/>
        <rFont val="標楷體"/>
        <family val="4"/>
      </rPr>
      <t xml:space="preserve">系課程委員會會議通過
</t>
    </r>
    <r>
      <rPr>
        <sz val="10"/>
        <rFont val="Times New Roman"/>
        <family val="1"/>
      </rPr>
      <t>1041012</t>
    </r>
    <r>
      <rPr>
        <sz val="10"/>
        <rFont val="標楷體"/>
        <family val="4"/>
      </rPr>
      <t xml:space="preserve">院課程委員會會議通過
</t>
    </r>
    <r>
      <rPr>
        <sz val="10"/>
        <rFont val="Times New Roman"/>
        <family val="1"/>
      </rPr>
      <t>1041021</t>
    </r>
    <r>
      <rPr>
        <sz val="10"/>
        <rFont val="標楷體"/>
        <family val="4"/>
      </rPr>
      <t xml:space="preserve">校課程委員會會議通過
</t>
    </r>
    <r>
      <rPr>
        <sz val="10"/>
        <rFont val="Times New Roman"/>
        <family val="1"/>
      </rPr>
      <t>1051005</t>
    </r>
    <r>
      <rPr>
        <sz val="10"/>
        <rFont val="標楷體"/>
        <family val="4"/>
      </rPr>
      <t xml:space="preserve">系課程委員會會議通過
</t>
    </r>
    <r>
      <rPr>
        <sz val="10"/>
        <rFont val="Times New Roman"/>
        <family val="1"/>
      </rPr>
      <t>1051011</t>
    </r>
    <r>
      <rPr>
        <sz val="10"/>
        <rFont val="標楷體"/>
        <family val="4"/>
      </rPr>
      <t xml:space="preserve">院課程委員會會議通過
</t>
    </r>
    <r>
      <rPr>
        <sz val="10"/>
        <rFont val="Times New Roman"/>
        <family val="1"/>
      </rPr>
      <t>1051019</t>
    </r>
    <r>
      <rPr>
        <sz val="10"/>
        <rFont val="標楷體"/>
        <family val="4"/>
      </rPr>
      <t>校課程委員會會議通過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</si>
</sst>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2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sz val="12"/>
      <name val="標楷體"/>
      <family val="4"/>
    </font>
    <font>
      <b/>
      <sz val="16"/>
      <name val="Times New Roman"/>
      <family val="1"/>
    </font>
    <font>
      <sz val="16"/>
      <name val="Times New Roman"/>
      <family val="1"/>
    </font>
    <font>
      <b/>
      <sz val="9"/>
      <name val="標楷體"/>
      <family val="4"/>
    </font>
    <font>
      <b/>
      <sz val="9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b/>
      <sz val="16"/>
      <name val="標楷體"/>
      <family val="4"/>
    </font>
    <font>
      <b/>
      <sz val="10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6" borderId="0" applyNumberFormat="0" applyBorder="0" applyAlignment="0" applyProtection="0"/>
    <xf numFmtId="0" fontId="18" fillId="0" borderId="1" applyNumberFormat="0" applyFill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Font="0" applyAlignment="0" applyProtection="0"/>
    <xf numFmtId="0" fontId="22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29" fillId="23" borderId="9" applyNumberFormat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166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16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vertical="center" wrapText="1"/>
    </xf>
    <xf numFmtId="0" fontId="3" fillId="16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17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16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16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16" borderId="20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16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16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3" fillId="16" borderId="1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 shrinkToFi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left" vertical="center" wrapText="1" shrinkToFit="1"/>
    </xf>
    <xf numFmtId="0" fontId="2" fillId="0" borderId="0" xfId="0" applyFont="1" applyBorder="1" applyAlignment="1">
      <alignment vertical="center" textRotation="255"/>
    </xf>
    <xf numFmtId="0" fontId="2" fillId="0" borderId="0" xfId="0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27" xfId="0" applyNumberFormat="1" applyFont="1" applyFill="1" applyBorder="1" applyAlignment="1">
      <alignment horizontal="left" vertical="center" wrapText="1" shrinkToFit="1"/>
    </xf>
    <xf numFmtId="0" fontId="2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2" fillId="0" borderId="11" xfId="0" applyNumberFormat="1" applyFont="1" applyFill="1" applyBorder="1" applyAlignment="1">
      <alignment horizontal="left" vertical="center" wrapText="1" shrinkToFit="1"/>
    </xf>
    <xf numFmtId="0" fontId="2" fillId="0" borderId="27" xfId="0" applyNumberFormat="1" applyFont="1" applyFill="1" applyBorder="1" applyAlignment="1">
      <alignment horizontal="left" vertical="center" wrapText="1" shrinkToFit="1"/>
    </xf>
    <xf numFmtId="0" fontId="3" fillId="0" borderId="10" xfId="0" applyNumberFormat="1" applyFont="1" applyFill="1" applyBorder="1" applyAlignment="1">
      <alignment horizontal="left" vertical="center" wrapText="1" shrinkToFit="1"/>
    </xf>
    <xf numFmtId="0" fontId="3" fillId="0" borderId="21" xfId="0" applyFont="1" applyFill="1" applyBorder="1" applyAlignment="1">
      <alignment horizontal="left" wrapText="1" shrinkToFit="1"/>
    </xf>
    <xf numFmtId="0" fontId="10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shrinkToFit="1"/>
    </xf>
    <xf numFmtId="0" fontId="2" fillId="0" borderId="12" xfId="0" applyFont="1" applyFill="1" applyBorder="1" applyAlignment="1">
      <alignment horizontal="left" wrapText="1" shrinkToFit="1"/>
    </xf>
    <xf numFmtId="0" fontId="3" fillId="0" borderId="14" xfId="0" applyFont="1" applyFill="1" applyBorder="1" applyAlignment="1">
      <alignment horizontal="left" wrapText="1" shrinkToFit="1"/>
    </xf>
    <xf numFmtId="0" fontId="10" fillId="0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wrapText="1" shrinkToFit="1"/>
    </xf>
    <xf numFmtId="0" fontId="2" fillId="0" borderId="3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6" fillId="0" borderId="34" xfId="0" applyNumberFormat="1" applyFont="1" applyFill="1" applyBorder="1" applyAlignment="1">
      <alignment horizontal="center" vertical="center" wrapText="1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10" fillId="0" borderId="37" xfId="0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38" xfId="0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textRotation="255" shrinkToFit="1"/>
    </xf>
    <xf numFmtId="0" fontId="3" fillId="0" borderId="21" xfId="0" applyFont="1" applyBorder="1" applyAlignment="1">
      <alignment horizontal="center" vertical="center" textRotation="255" shrinkToFit="1"/>
    </xf>
    <xf numFmtId="0" fontId="3" fillId="0" borderId="24" xfId="0" applyFont="1" applyBorder="1" applyAlignment="1">
      <alignment horizontal="center" vertical="center" textRotation="255" shrinkToFit="1"/>
    </xf>
    <xf numFmtId="0" fontId="3" fillId="0" borderId="12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textRotation="255" wrapText="1"/>
    </xf>
    <xf numFmtId="0" fontId="3" fillId="0" borderId="14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textRotation="255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3" fillId="0" borderId="50" xfId="0" applyNumberFormat="1" applyFont="1" applyFill="1" applyBorder="1" applyAlignment="1">
      <alignment horizontal="center" vertical="center" textRotation="255" wrapText="1" shrinkToFit="1"/>
    </xf>
    <xf numFmtId="0" fontId="3" fillId="0" borderId="50" xfId="0" applyFont="1" applyBorder="1" applyAlignment="1">
      <alignment horizontal="center" vertical="center" textRotation="255" wrapText="1" shrinkToFit="1"/>
    </xf>
    <xf numFmtId="0" fontId="2" fillId="0" borderId="11" xfId="0" applyFont="1" applyBorder="1" applyAlignment="1">
      <alignment horizontal="center" vertical="center" textRotation="255" wrapText="1" shrinkToFit="1"/>
    </xf>
    <xf numFmtId="0" fontId="3" fillId="0" borderId="11" xfId="0" applyFont="1" applyBorder="1" applyAlignment="1">
      <alignment horizontal="center" vertical="center" textRotation="255" wrapText="1" shrinkToFit="1"/>
    </xf>
    <xf numFmtId="0" fontId="3" fillId="0" borderId="51" xfId="0" applyFont="1" applyFill="1" applyBorder="1" applyAlignment="1">
      <alignment horizontal="center" vertical="center" shrinkToFit="1"/>
    </xf>
    <xf numFmtId="0" fontId="2" fillId="0" borderId="5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30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9" fillId="0" borderId="43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3" fillId="0" borderId="54" xfId="0" applyFont="1" applyFill="1" applyBorder="1" applyAlignment="1">
      <alignment horizontal="center" vertical="center" textRotation="255" wrapText="1"/>
    </xf>
    <xf numFmtId="0" fontId="3" fillId="0" borderId="48" xfId="0" applyFont="1" applyFill="1" applyBorder="1" applyAlignment="1">
      <alignment horizontal="center" vertical="center" textRotation="255" wrapText="1"/>
    </xf>
    <xf numFmtId="0" fontId="3" fillId="0" borderId="49" xfId="0" applyFont="1" applyFill="1" applyBorder="1" applyAlignment="1">
      <alignment horizontal="center" vertical="center" textRotation="255" wrapText="1"/>
    </xf>
    <xf numFmtId="0" fontId="9" fillId="0" borderId="2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3" fillId="0" borderId="5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6" fillId="0" borderId="56" xfId="0" applyNumberFormat="1" applyFont="1" applyFill="1" applyBorder="1" applyAlignment="1">
      <alignment horizontal="left" vertical="center" wrapText="1"/>
    </xf>
    <xf numFmtId="0" fontId="6" fillId="0" borderId="57" xfId="0" applyFont="1" applyFill="1" applyBorder="1" applyAlignment="1">
      <alignment horizontal="left" vertical="center" wrapText="1"/>
    </xf>
    <xf numFmtId="0" fontId="7" fillId="0" borderId="57" xfId="0" applyFont="1" applyBorder="1" applyAlignment="1">
      <alignment horizontal="left" vertical="center" wrapText="1"/>
    </xf>
    <xf numFmtId="0" fontId="7" fillId="0" borderId="58" xfId="0" applyFont="1" applyBorder="1" applyAlignment="1">
      <alignment horizontal="left" vertical="center" wrapText="1"/>
    </xf>
    <xf numFmtId="0" fontId="3" fillId="0" borderId="59" xfId="0" applyNumberFormat="1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 wrapText="1" shrinkToFit="1"/>
    </xf>
    <xf numFmtId="0" fontId="2" fillId="0" borderId="1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24" borderId="10" xfId="0" applyNumberFormat="1" applyFont="1" applyFill="1" applyBorder="1" applyAlignment="1">
      <alignment horizontal="left" vertical="center" wrapText="1" shrinkToFit="1"/>
    </xf>
    <xf numFmtId="0" fontId="2" fillId="24" borderId="10" xfId="0" applyFont="1" applyFill="1" applyBorder="1" applyAlignment="1">
      <alignment horizontal="left" vertical="center"/>
    </xf>
    <xf numFmtId="0" fontId="2" fillId="24" borderId="19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62" xfId="0" applyNumberFormat="1" applyFont="1" applyFill="1" applyBorder="1" applyAlignment="1">
      <alignment vertical="center" wrapText="1" shrinkToFit="1"/>
    </xf>
    <xf numFmtId="0" fontId="2" fillId="0" borderId="32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0" borderId="64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6"/>
  <sheetViews>
    <sheetView tabSelected="1" zoomScale="90" zoomScaleNormal="90" zoomScaleSheetLayoutView="100" workbookViewId="0" topLeftCell="A1">
      <selection activeCell="Y12" sqref="Y12"/>
    </sheetView>
  </sheetViews>
  <sheetFormatPr defaultColWidth="9.00390625" defaultRowHeight="16.5"/>
  <cols>
    <col min="1" max="1" width="4.00390625" style="49" customWidth="1"/>
    <col min="2" max="2" width="5.625" style="50" customWidth="1"/>
    <col min="3" max="3" width="36.625" style="51" customWidth="1"/>
    <col min="4" max="4" width="4.50390625" style="52" customWidth="1"/>
    <col min="5" max="5" width="4.625" style="52" customWidth="1"/>
    <col min="6" max="21" width="4.125" style="53" customWidth="1"/>
    <col min="22" max="22" width="11.625" style="5" customWidth="1"/>
    <col min="23" max="23" width="9.50390625" style="6" hidden="1" customWidth="1"/>
    <col min="24" max="16384" width="9.00390625" style="6" customWidth="1"/>
  </cols>
  <sheetData>
    <row r="1" spans="1:22" ht="18" customHeight="1">
      <c r="A1" s="79" t="s">
        <v>135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1"/>
    </row>
    <row r="2" spans="1:22" ht="126.75" customHeight="1" thickBot="1">
      <c r="A2" s="82" t="s">
        <v>146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4"/>
    </row>
    <row r="3" spans="1:22" ht="15.75">
      <c r="A3" s="86" t="s">
        <v>136</v>
      </c>
      <c r="B3" s="87"/>
      <c r="C3" s="92" t="s">
        <v>137</v>
      </c>
      <c r="D3" s="95" t="s">
        <v>138</v>
      </c>
      <c r="E3" s="98" t="s">
        <v>0</v>
      </c>
      <c r="F3" s="85" t="s">
        <v>1</v>
      </c>
      <c r="G3" s="85"/>
      <c r="H3" s="85"/>
      <c r="I3" s="85"/>
      <c r="J3" s="85" t="s">
        <v>2</v>
      </c>
      <c r="K3" s="85"/>
      <c r="L3" s="85"/>
      <c r="M3" s="85"/>
      <c r="N3" s="85" t="s">
        <v>3</v>
      </c>
      <c r="O3" s="85"/>
      <c r="P3" s="85"/>
      <c r="Q3" s="85"/>
      <c r="R3" s="85" t="s">
        <v>4</v>
      </c>
      <c r="S3" s="85"/>
      <c r="T3" s="85"/>
      <c r="U3" s="85"/>
      <c r="V3" s="101" t="s">
        <v>5</v>
      </c>
    </row>
    <row r="4" spans="1:22" ht="15.75">
      <c r="A4" s="88"/>
      <c r="B4" s="89"/>
      <c r="C4" s="93"/>
      <c r="D4" s="96"/>
      <c r="E4" s="99"/>
      <c r="F4" s="104" t="s">
        <v>6</v>
      </c>
      <c r="G4" s="104"/>
      <c r="H4" s="104" t="s">
        <v>7</v>
      </c>
      <c r="I4" s="104"/>
      <c r="J4" s="104" t="s">
        <v>6</v>
      </c>
      <c r="K4" s="104"/>
      <c r="L4" s="104" t="s">
        <v>7</v>
      </c>
      <c r="M4" s="104"/>
      <c r="N4" s="104" t="s">
        <v>6</v>
      </c>
      <c r="O4" s="104"/>
      <c r="P4" s="104" t="s">
        <v>7</v>
      </c>
      <c r="Q4" s="104"/>
      <c r="R4" s="104" t="s">
        <v>6</v>
      </c>
      <c r="S4" s="104"/>
      <c r="T4" s="104" t="s">
        <v>7</v>
      </c>
      <c r="U4" s="104"/>
      <c r="V4" s="102"/>
    </row>
    <row r="5" spans="1:22" ht="17.25" thickBot="1">
      <c r="A5" s="90"/>
      <c r="B5" s="91"/>
      <c r="C5" s="94"/>
      <c r="D5" s="97"/>
      <c r="E5" s="100"/>
      <c r="F5" s="55" t="s">
        <v>8</v>
      </c>
      <c r="G5" s="55" t="s">
        <v>9</v>
      </c>
      <c r="H5" s="55" t="s">
        <v>8</v>
      </c>
      <c r="I5" s="55" t="s">
        <v>9</v>
      </c>
      <c r="J5" s="55" t="s">
        <v>8</v>
      </c>
      <c r="K5" s="55" t="s">
        <v>9</v>
      </c>
      <c r="L5" s="55" t="s">
        <v>8</v>
      </c>
      <c r="M5" s="55" t="s">
        <v>9</v>
      </c>
      <c r="N5" s="55" t="s">
        <v>8</v>
      </c>
      <c r="O5" s="55" t="s">
        <v>9</v>
      </c>
      <c r="P5" s="55" t="s">
        <v>8</v>
      </c>
      <c r="Q5" s="55" t="s">
        <v>9</v>
      </c>
      <c r="R5" s="55" t="s">
        <v>8</v>
      </c>
      <c r="S5" s="55" t="s">
        <v>9</v>
      </c>
      <c r="T5" s="55" t="s">
        <v>8</v>
      </c>
      <c r="U5" s="55" t="s">
        <v>9</v>
      </c>
      <c r="V5" s="103"/>
    </row>
    <row r="6" spans="1:23" ht="16.5">
      <c r="A6" s="88" t="s">
        <v>10</v>
      </c>
      <c r="B6" s="89"/>
      <c r="C6" s="56" t="s">
        <v>116</v>
      </c>
      <c r="D6" s="10">
        <f>E6</f>
        <v>2</v>
      </c>
      <c r="E6" s="10">
        <f>SUM(F6:U6)</f>
        <v>2</v>
      </c>
      <c r="F6" s="11">
        <v>2</v>
      </c>
      <c r="G6" s="11"/>
      <c r="H6" s="11"/>
      <c r="I6" s="11"/>
      <c r="J6" s="4"/>
      <c r="K6" s="4"/>
      <c r="L6" s="4"/>
      <c r="M6" s="4"/>
      <c r="N6" s="11"/>
      <c r="O6" s="11"/>
      <c r="P6" s="11"/>
      <c r="Q6" s="11"/>
      <c r="R6" s="4"/>
      <c r="S6" s="4"/>
      <c r="T6" s="4"/>
      <c r="U6" s="4"/>
      <c r="V6" s="28"/>
      <c r="W6" s="8">
        <f aca="true" t="shared" si="0" ref="W6:W68">IF(F6+G6&gt;0,11,IF(H6+I6&gt;0,12,IF(J6+K6&gt;0,21,IF(L6+M6&gt;0,22,IF(N6+O6&gt;0,31,IF(P6+Q6&gt;0,32,IF(R6+S6&gt;0,41,IF(T6+U6&gt;0,42,""))))))))</f>
        <v>11</v>
      </c>
    </row>
    <row r="7" spans="1:23" ht="16.5">
      <c r="A7" s="88"/>
      <c r="B7" s="89"/>
      <c r="C7" s="56" t="s">
        <v>11</v>
      </c>
      <c r="D7" s="10">
        <f aca="true" t="shared" si="1" ref="D7:D13">E7</f>
        <v>2</v>
      </c>
      <c r="E7" s="10">
        <f aca="true" t="shared" si="2" ref="E7:E13">SUM(F7:U7)</f>
        <v>2</v>
      </c>
      <c r="F7" s="11">
        <v>2</v>
      </c>
      <c r="G7" s="11"/>
      <c r="H7" s="11"/>
      <c r="I7" s="11"/>
      <c r="J7" s="4"/>
      <c r="K7" s="4"/>
      <c r="L7" s="4"/>
      <c r="M7" s="4"/>
      <c r="N7" s="11"/>
      <c r="O7" s="11"/>
      <c r="P7" s="11"/>
      <c r="Q7" s="11"/>
      <c r="R7" s="4"/>
      <c r="S7" s="4"/>
      <c r="T7" s="4"/>
      <c r="U7" s="4"/>
      <c r="V7" s="28"/>
      <c r="W7" s="8">
        <f t="shared" si="0"/>
        <v>11</v>
      </c>
    </row>
    <row r="8" spans="1:23" ht="32.25">
      <c r="A8" s="88"/>
      <c r="B8" s="89"/>
      <c r="C8" s="56" t="s">
        <v>12</v>
      </c>
      <c r="D8" s="10">
        <f t="shared" si="1"/>
        <v>4</v>
      </c>
      <c r="E8" s="10">
        <f t="shared" si="2"/>
        <v>4</v>
      </c>
      <c r="F8" s="11">
        <v>4</v>
      </c>
      <c r="G8" s="11"/>
      <c r="H8" s="11"/>
      <c r="I8" s="11"/>
      <c r="J8" s="4"/>
      <c r="K8" s="4"/>
      <c r="L8" s="4"/>
      <c r="M8" s="4"/>
      <c r="N8" s="11"/>
      <c r="O8" s="11"/>
      <c r="P8" s="11"/>
      <c r="Q8" s="11"/>
      <c r="R8" s="4"/>
      <c r="S8" s="4"/>
      <c r="T8" s="4"/>
      <c r="U8" s="4"/>
      <c r="V8" s="28" t="s">
        <v>13</v>
      </c>
      <c r="W8" s="8">
        <f>IF(F8+G8&gt;0,11,IF(H8+I8&gt;0,12,IF(J8+K8&gt;0,21,IF(L8+M8&gt;0,22,IF(N8+O8&gt;0,31,IF(P8+Q8&gt;0,32,IF(R8+S8&gt;0,41,IF(T8+U8&gt;0,42,""))))))))</f>
        <v>11</v>
      </c>
    </row>
    <row r="9" spans="1:23" ht="16.5">
      <c r="A9" s="88"/>
      <c r="B9" s="89"/>
      <c r="C9" s="56" t="s">
        <v>14</v>
      </c>
      <c r="D9" s="10">
        <f t="shared" si="1"/>
        <v>2</v>
      </c>
      <c r="E9" s="10">
        <f t="shared" si="2"/>
        <v>2</v>
      </c>
      <c r="F9" s="11"/>
      <c r="G9" s="11"/>
      <c r="H9" s="11">
        <v>2</v>
      </c>
      <c r="I9" s="11"/>
      <c r="J9" s="4"/>
      <c r="K9" s="4"/>
      <c r="L9" s="4"/>
      <c r="M9" s="4"/>
      <c r="N9" s="11"/>
      <c r="O9" s="11"/>
      <c r="P9" s="11"/>
      <c r="Q9" s="11"/>
      <c r="R9" s="4"/>
      <c r="S9" s="4"/>
      <c r="T9" s="4"/>
      <c r="U9" s="4"/>
      <c r="V9" s="28"/>
      <c r="W9" s="8">
        <f t="shared" si="0"/>
        <v>12</v>
      </c>
    </row>
    <row r="10" spans="1:23" ht="16.5">
      <c r="A10" s="88"/>
      <c r="B10" s="89"/>
      <c r="C10" s="56" t="s">
        <v>117</v>
      </c>
      <c r="D10" s="10">
        <f t="shared" si="1"/>
        <v>2</v>
      </c>
      <c r="E10" s="10">
        <f t="shared" si="2"/>
        <v>2</v>
      </c>
      <c r="F10" s="11">
        <v>2</v>
      </c>
      <c r="G10" s="11"/>
      <c r="H10" s="11"/>
      <c r="I10" s="11"/>
      <c r="J10" s="4"/>
      <c r="K10" s="4"/>
      <c r="L10" s="4"/>
      <c r="M10" s="4"/>
      <c r="N10" s="11"/>
      <c r="O10" s="11"/>
      <c r="P10" s="11"/>
      <c r="Q10" s="11"/>
      <c r="R10" s="4"/>
      <c r="S10" s="4"/>
      <c r="T10" s="4"/>
      <c r="U10" s="4"/>
      <c r="V10" s="28"/>
      <c r="W10" s="8">
        <f t="shared" si="0"/>
        <v>11</v>
      </c>
    </row>
    <row r="11" spans="1:23" ht="16.5">
      <c r="A11" s="88"/>
      <c r="B11" s="89"/>
      <c r="C11" s="56" t="s">
        <v>15</v>
      </c>
      <c r="D11" s="10">
        <f t="shared" si="1"/>
        <v>2</v>
      </c>
      <c r="E11" s="10">
        <f t="shared" si="2"/>
        <v>2</v>
      </c>
      <c r="F11" s="11"/>
      <c r="G11" s="11"/>
      <c r="H11" s="11">
        <v>2</v>
      </c>
      <c r="I11" s="11"/>
      <c r="J11" s="4"/>
      <c r="K11" s="4"/>
      <c r="L11" s="4"/>
      <c r="M11" s="4"/>
      <c r="N11" s="11"/>
      <c r="O11" s="11"/>
      <c r="P11" s="11"/>
      <c r="Q11" s="11"/>
      <c r="R11" s="4"/>
      <c r="S11" s="4"/>
      <c r="T11" s="4"/>
      <c r="U11" s="4"/>
      <c r="V11" s="28"/>
      <c r="W11" s="8">
        <f t="shared" si="0"/>
        <v>12</v>
      </c>
    </row>
    <row r="12" spans="1:23" ht="16.5">
      <c r="A12" s="88"/>
      <c r="B12" s="89"/>
      <c r="C12" s="56" t="s">
        <v>16</v>
      </c>
      <c r="D12" s="10">
        <f t="shared" si="1"/>
        <v>2</v>
      </c>
      <c r="E12" s="10">
        <f t="shared" si="2"/>
        <v>2</v>
      </c>
      <c r="F12" s="11"/>
      <c r="G12" s="11"/>
      <c r="H12" s="11">
        <v>2</v>
      </c>
      <c r="I12" s="11"/>
      <c r="J12" s="4"/>
      <c r="K12" s="4"/>
      <c r="L12" s="4"/>
      <c r="M12" s="4"/>
      <c r="N12" s="11"/>
      <c r="O12" s="11"/>
      <c r="P12" s="11"/>
      <c r="Q12" s="11"/>
      <c r="R12" s="4"/>
      <c r="S12" s="4"/>
      <c r="T12" s="4"/>
      <c r="U12" s="4"/>
      <c r="V12" s="28"/>
      <c r="W12" s="8">
        <f t="shared" si="0"/>
        <v>12</v>
      </c>
    </row>
    <row r="13" spans="1:23" ht="16.5">
      <c r="A13" s="88"/>
      <c r="B13" s="89"/>
      <c r="C13" s="56" t="s">
        <v>17</v>
      </c>
      <c r="D13" s="10">
        <f t="shared" si="1"/>
        <v>2</v>
      </c>
      <c r="E13" s="10">
        <f t="shared" si="2"/>
        <v>2</v>
      </c>
      <c r="F13" s="11"/>
      <c r="G13" s="11"/>
      <c r="H13" s="11"/>
      <c r="I13" s="11"/>
      <c r="J13" s="4">
        <v>2</v>
      </c>
      <c r="K13" s="4"/>
      <c r="L13" s="4"/>
      <c r="M13" s="4"/>
      <c r="N13" s="11"/>
      <c r="O13" s="11"/>
      <c r="P13" s="11"/>
      <c r="Q13" s="11"/>
      <c r="R13" s="4"/>
      <c r="S13" s="4"/>
      <c r="T13" s="4"/>
      <c r="U13" s="4"/>
      <c r="V13" s="28"/>
      <c r="W13" s="8">
        <f t="shared" si="0"/>
        <v>21</v>
      </c>
    </row>
    <row r="14" spans="1:23" ht="16.5">
      <c r="A14" s="88"/>
      <c r="B14" s="89"/>
      <c r="C14" s="57" t="s">
        <v>139</v>
      </c>
      <c r="D14" s="12">
        <f aca="true" t="shared" si="3" ref="D14:D23">E14</f>
        <v>2</v>
      </c>
      <c r="E14" s="12">
        <f aca="true" t="shared" si="4" ref="E14:E30">SUM(F14:U14)</f>
        <v>2</v>
      </c>
      <c r="F14" s="13"/>
      <c r="G14" s="13"/>
      <c r="H14" s="13"/>
      <c r="I14" s="13"/>
      <c r="J14" s="1"/>
      <c r="K14" s="1"/>
      <c r="L14" s="1">
        <v>2</v>
      </c>
      <c r="M14" s="1"/>
      <c r="N14" s="13"/>
      <c r="O14" s="13"/>
      <c r="P14" s="13"/>
      <c r="Q14" s="13"/>
      <c r="R14" s="1"/>
      <c r="S14" s="1"/>
      <c r="T14" s="1"/>
      <c r="U14" s="1"/>
      <c r="V14" s="29"/>
      <c r="W14" s="8">
        <f t="shared" si="0"/>
        <v>22</v>
      </c>
    </row>
    <row r="15" spans="1:23" ht="16.5">
      <c r="A15" s="88"/>
      <c r="B15" s="89"/>
      <c r="C15" s="57" t="s">
        <v>18</v>
      </c>
      <c r="D15" s="12">
        <f t="shared" si="3"/>
        <v>2</v>
      </c>
      <c r="E15" s="12">
        <f t="shared" si="4"/>
        <v>2</v>
      </c>
      <c r="F15" s="13"/>
      <c r="G15" s="13"/>
      <c r="H15" s="13">
        <v>2</v>
      </c>
      <c r="I15" s="13"/>
      <c r="J15" s="1"/>
      <c r="K15" s="1"/>
      <c r="L15" s="1"/>
      <c r="M15" s="1"/>
      <c r="N15" s="13"/>
      <c r="O15" s="13"/>
      <c r="P15" s="13"/>
      <c r="Q15" s="13"/>
      <c r="R15" s="1"/>
      <c r="S15" s="1"/>
      <c r="T15" s="1"/>
      <c r="U15" s="1"/>
      <c r="V15" s="29"/>
      <c r="W15" s="8">
        <f t="shared" si="0"/>
        <v>12</v>
      </c>
    </row>
    <row r="16" spans="1:23" ht="32.25">
      <c r="A16" s="88"/>
      <c r="B16" s="89"/>
      <c r="C16" s="57" t="s">
        <v>19</v>
      </c>
      <c r="D16" s="12">
        <f t="shared" si="3"/>
        <v>2</v>
      </c>
      <c r="E16" s="12">
        <f t="shared" si="4"/>
        <v>2</v>
      </c>
      <c r="F16" s="13"/>
      <c r="G16" s="13"/>
      <c r="H16" s="13"/>
      <c r="I16" s="13"/>
      <c r="J16" s="1"/>
      <c r="K16" s="1"/>
      <c r="L16" s="1"/>
      <c r="M16" s="1"/>
      <c r="N16" s="13"/>
      <c r="O16" s="13"/>
      <c r="P16" s="13">
        <v>2</v>
      </c>
      <c r="Q16" s="13"/>
      <c r="R16" s="1"/>
      <c r="S16" s="1"/>
      <c r="T16" s="1"/>
      <c r="U16" s="1"/>
      <c r="V16" s="29"/>
      <c r="W16" s="8">
        <f t="shared" si="0"/>
        <v>32</v>
      </c>
    </row>
    <row r="17" spans="1:23" ht="32.25">
      <c r="A17" s="88"/>
      <c r="B17" s="89"/>
      <c r="C17" s="57" t="s">
        <v>20</v>
      </c>
      <c r="D17" s="12">
        <f t="shared" si="3"/>
        <v>2</v>
      </c>
      <c r="E17" s="12">
        <f t="shared" si="4"/>
        <v>2</v>
      </c>
      <c r="F17" s="13"/>
      <c r="G17" s="13"/>
      <c r="H17" s="13"/>
      <c r="I17" s="13"/>
      <c r="J17" s="1"/>
      <c r="K17" s="1"/>
      <c r="L17" s="1"/>
      <c r="M17" s="1"/>
      <c r="N17" s="13"/>
      <c r="O17" s="13"/>
      <c r="P17" s="13"/>
      <c r="Q17" s="13"/>
      <c r="R17" s="1">
        <v>2</v>
      </c>
      <c r="S17" s="1"/>
      <c r="T17" s="1"/>
      <c r="U17" s="1"/>
      <c r="V17" s="29"/>
      <c r="W17" s="8">
        <f t="shared" si="0"/>
        <v>41</v>
      </c>
    </row>
    <row r="18" spans="1:23" ht="16.5">
      <c r="A18" s="88"/>
      <c r="B18" s="89"/>
      <c r="C18" s="57" t="s">
        <v>140</v>
      </c>
      <c r="D18" s="12">
        <f t="shared" si="3"/>
        <v>2</v>
      </c>
      <c r="E18" s="12">
        <f t="shared" si="4"/>
        <v>2</v>
      </c>
      <c r="F18" s="13"/>
      <c r="G18" s="13"/>
      <c r="H18" s="13"/>
      <c r="I18" s="13"/>
      <c r="J18" s="1"/>
      <c r="K18" s="1"/>
      <c r="L18" s="1"/>
      <c r="M18" s="1"/>
      <c r="N18" s="13"/>
      <c r="O18" s="13"/>
      <c r="P18" s="13"/>
      <c r="Q18" s="13"/>
      <c r="R18" s="1">
        <v>2</v>
      </c>
      <c r="S18" s="1"/>
      <c r="T18" s="1"/>
      <c r="U18" s="1"/>
      <c r="V18" s="29"/>
      <c r="W18" s="8">
        <f t="shared" si="0"/>
        <v>41</v>
      </c>
    </row>
    <row r="19" spans="1:23" ht="16.5">
      <c r="A19" s="88"/>
      <c r="B19" s="89"/>
      <c r="C19" s="57" t="s">
        <v>21</v>
      </c>
      <c r="D19" s="12">
        <f t="shared" si="3"/>
        <v>2</v>
      </c>
      <c r="E19" s="12">
        <f t="shared" si="4"/>
        <v>2</v>
      </c>
      <c r="F19" s="13"/>
      <c r="G19" s="13"/>
      <c r="H19" s="13"/>
      <c r="I19" s="13"/>
      <c r="J19" s="1"/>
      <c r="K19" s="1"/>
      <c r="L19" s="1"/>
      <c r="M19" s="1"/>
      <c r="N19" s="13"/>
      <c r="O19" s="13"/>
      <c r="P19" s="13">
        <v>2</v>
      </c>
      <c r="Q19" s="13"/>
      <c r="R19" s="1"/>
      <c r="S19" s="1"/>
      <c r="T19" s="1"/>
      <c r="U19" s="1"/>
      <c r="V19" s="29"/>
      <c r="W19" s="8">
        <f t="shared" si="0"/>
        <v>32</v>
      </c>
    </row>
    <row r="20" spans="1:23" ht="16.5">
      <c r="A20" s="88"/>
      <c r="B20" s="89"/>
      <c r="C20" s="57" t="s">
        <v>22</v>
      </c>
      <c r="D20" s="12">
        <f t="shared" si="3"/>
        <v>0</v>
      </c>
      <c r="E20" s="12">
        <f t="shared" si="4"/>
        <v>0</v>
      </c>
      <c r="F20" s="13"/>
      <c r="G20" s="13"/>
      <c r="H20" s="13"/>
      <c r="I20" s="13"/>
      <c r="J20" s="1"/>
      <c r="K20" s="1"/>
      <c r="L20" s="1">
        <v>0</v>
      </c>
      <c r="M20" s="1"/>
      <c r="N20" s="13"/>
      <c r="O20" s="13"/>
      <c r="P20" s="13"/>
      <c r="Q20" s="13"/>
      <c r="R20" s="1"/>
      <c r="S20" s="1"/>
      <c r="T20" s="1"/>
      <c r="U20" s="1"/>
      <c r="V20" s="29"/>
      <c r="W20" s="8">
        <f t="shared" si="0"/>
      </c>
    </row>
    <row r="21" spans="1:23" ht="16.5">
      <c r="A21" s="106"/>
      <c r="B21" s="107"/>
      <c r="C21" s="58" t="s">
        <v>23</v>
      </c>
      <c r="D21" s="16">
        <f>SUM(D6:D20)</f>
        <v>30</v>
      </c>
      <c r="E21" s="16">
        <f>SUM(E6:E20)</f>
        <v>30</v>
      </c>
      <c r="F21" s="15">
        <f aca="true" t="shared" si="5" ref="F21:U21">SUM(F6:F20)</f>
        <v>10</v>
      </c>
      <c r="G21" s="15">
        <f t="shared" si="5"/>
        <v>0</v>
      </c>
      <c r="H21" s="15">
        <f t="shared" si="5"/>
        <v>8</v>
      </c>
      <c r="I21" s="15">
        <f t="shared" si="5"/>
        <v>0</v>
      </c>
      <c r="J21" s="16">
        <f t="shared" si="5"/>
        <v>2</v>
      </c>
      <c r="K21" s="16">
        <f t="shared" si="5"/>
        <v>0</v>
      </c>
      <c r="L21" s="16">
        <f t="shared" si="5"/>
        <v>2</v>
      </c>
      <c r="M21" s="16">
        <f t="shared" si="5"/>
        <v>0</v>
      </c>
      <c r="N21" s="15">
        <f t="shared" si="5"/>
        <v>0</v>
      </c>
      <c r="O21" s="15">
        <f t="shared" si="5"/>
        <v>0</v>
      </c>
      <c r="P21" s="15">
        <f t="shared" si="5"/>
        <v>4</v>
      </c>
      <c r="Q21" s="15">
        <f t="shared" si="5"/>
        <v>0</v>
      </c>
      <c r="R21" s="16">
        <f t="shared" si="5"/>
        <v>4</v>
      </c>
      <c r="S21" s="16">
        <f t="shared" si="5"/>
        <v>0</v>
      </c>
      <c r="T21" s="16">
        <f t="shared" si="5"/>
        <v>0</v>
      </c>
      <c r="U21" s="16">
        <f t="shared" si="5"/>
        <v>0</v>
      </c>
      <c r="V21" s="30"/>
      <c r="W21" s="8"/>
    </row>
    <row r="22" spans="1:23" ht="16.5">
      <c r="A22" s="108" t="s">
        <v>24</v>
      </c>
      <c r="B22" s="78"/>
      <c r="C22" s="59" t="s">
        <v>118</v>
      </c>
      <c r="D22" s="12">
        <f t="shared" si="3"/>
        <v>2</v>
      </c>
      <c r="E22" s="12">
        <f t="shared" si="4"/>
        <v>2</v>
      </c>
      <c r="F22" s="13"/>
      <c r="G22" s="13"/>
      <c r="H22" s="13"/>
      <c r="I22" s="13"/>
      <c r="J22" s="1">
        <v>2</v>
      </c>
      <c r="K22" s="1"/>
      <c r="L22" s="1"/>
      <c r="M22" s="1"/>
      <c r="N22" s="13"/>
      <c r="O22" s="13"/>
      <c r="P22" s="13"/>
      <c r="Q22" s="13"/>
      <c r="R22" s="1"/>
      <c r="S22" s="1"/>
      <c r="T22" s="1"/>
      <c r="U22" s="1"/>
      <c r="V22" s="31"/>
      <c r="W22" s="8">
        <f t="shared" si="0"/>
        <v>21</v>
      </c>
    </row>
    <row r="23" spans="1:23" ht="16.5">
      <c r="A23" s="88"/>
      <c r="B23" s="89"/>
      <c r="C23" s="59" t="s">
        <v>119</v>
      </c>
      <c r="D23" s="12">
        <f t="shared" si="3"/>
        <v>2</v>
      </c>
      <c r="E23" s="12">
        <f t="shared" si="4"/>
        <v>2</v>
      </c>
      <c r="F23" s="13"/>
      <c r="G23" s="13"/>
      <c r="H23" s="13"/>
      <c r="I23" s="13"/>
      <c r="J23" s="1"/>
      <c r="K23" s="1"/>
      <c r="L23" s="1">
        <v>2</v>
      </c>
      <c r="M23" s="1"/>
      <c r="N23" s="13"/>
      <c r="O23" s="13"/>
      <c r="P23" s="13"/>
      <c r="Q23" s="13"/>
      <c r="R23" s="1"/>
      <c r="S23" s="1"/>
      <c r="T23" s="1"/>
      <c r="U23" s="1"/>
      <c r="V23" s="31"/>
      <c r="W23" s="8">
        <f t="shared" si="0"/>
        <v>22</v>
      </c>
    </row>
    <row r="24" spans="1:23" ht="16.5">
      <c r="A24" s="106"/>
      <c r="B24" s="107"/>
      <c r="C24" s="60" t="s">
        <v>25</v>
      </c>
      <c r="D24" s="32">
        <f>SUM(D22:D23)</f>
        <v>4</v>
      </c>
      <c r="E24" s="32">
        <f aca="true" t="shared" si="6" ref="E24:U24">SUM(E22:E23)</f>
        <v>4</v>
      </c>
      <c r="F24" s="33">
        <f t="shared" si="6"/>
        <v>0</v>
      </c>
      <c r="G24" s="33">
        <f t="shared" si="6"/>
        <v>0</v>
      </c>
      <c r="H24" s="33">
        <f t="shared" si="6"/>
        <v>0</v>
      </c>
      <c r="I24" s="33">
        <f t="shared" si="6"/>
        <v>0</v>
      </c>
      <c r="J24" s="32">
        <f t="shared" si="6"/>
        <v>2</v>
      </c>
      <c r="K24" s="32">
        <f t="shared" si="6"/>
        <v>0</v>
      </c>
      <c r="L24" s="32">
        <f t="shared" si="6"/>
        <v>2</v>
      </c>
      <c r="M24" s="32">
        <f t="shared" si="6"/>
        <v>0</v>
      </c>
      <c r="N24" s="33">
        <f t="shared" si="6"/>
        <v>0</v>
      </c>
      <c r="O24" s="33">
        <f t="shared" si="6"/>
        <v>0</v>
      </c>
      <c r="P24" s="33">
        <f t="shared" si="6"/>
        <v>0</v>
      </c>
      <c r="Q24" s="33">
        <f t="shared" si="6"/>
        <v>0</v>
      </c>
      <c r="R24" s="32">
        <f t="shared" si="6"/>
        <v>0</v>
      </c>
      <c r="S24" s="32">
        <f t="shared" si="6"/>
        <v>0</v>
      </c>
      <c r="T24" s="32">
        <f t="shared" si="6"/>
        <v>0</v>
      </c>
      <c r="U24" s="32">
        <f t="shared" si="6"/>
        <v>0</v>
      </c>
      <c r="V24" s="34"/>
      <c r="W24" s="8"/>
    </row>
    <row r="25" spans="1:23" ht="33">
      <c r="A25" s="108" t="s">
        <v>26</v>
      </c>
      <c r="B25" s="78"/>
      <c r="C25" s="61" t="s">
        <v>27</v>
      </c>
      <c r="D25" s="12">
        <v>0</v>
      </c>
      <c r="E25" s="12">
        <f t="shared" si="4"/>
        <v>2</v>
      </c>
      <c r="F25" s="13">
        <v>2</v>
      </c>
      <c r="G25" s="13"/>
      <c r="H25" s="13"/>
      <c r="I25" s="13"/>
      <c r="J25" s="1"/>
      <c r="K25" s="1"/>
      <c r="L25" s="1"/>
      <c r="M25" s="1"/>
      <c r="N25" s="13"/>
      <c r="O25" s="13"/>
      <c r="P25" s="13"/>
      <c r="Q25" s="13"/>
      <c r="R25" s="1"/>
      <c r="S25" s="1"/>
      <c r="T25" s="1"/>
      <c r="U25" s="1"/>
      <c r="V25" s="31"/>
      <c r="W25" s="8">
        <f t="shared" si="0"/>
        <v>11</v>
      </c>
    </row>
    <row r="26" spans="1:23" ht="33">
      <c r="A26" s="88"/>
      <c r="B26" s="89"/>
      <c r="C26" s="61" t="s">
        <v>28</v>
      </c>
      <c r="D26" s="12">
        <v>0</v>
      </c>
      <c r="E26" s="12">
        <f t="shared" si="4"/>
        <v>2</v>
      </c>
      <c r="F26" s="13"/>
      <c r="G26" s="13"/>
      <c r="H26" s="13">
        <v>2</v>
      </c>
      <c r="I26" s="13"/>
      <c r="J26" s="1"/>
      <c r="K26" s="1"/>
      <c r="L26" s="1"/>
      <c r="M26" s="1"/>
      <c r="N26" s="13"/>
      <c r="O26" s="13"/>
      <c r="P26" s="13"/>
      <c r="Q26" s="13"/>
      <c r="R26" s="1"/>
      <c r="S26" s="1"/>
      <c r="T26" s="1"/>
      <c r="U26" s="1"/>
      <c r="V26" s="31"/>
      <c r="W26" s="8">
        <f t="shared" si="0"/>
        <v>12</v>
      </c>
    </row>
    <row r="27" spans="1:23" ht="16.5">
      <c r="A27" s="88"/>
      <c r="B27" s="89"/>
      <c r="C27" s="62" t="s">
        <v>29</v>
      </c>
      <c r="D27" s="12">
        <v>1</v>
      </c>
      <c r="E27" s="12">
        <f t="shared" si="4"/>
        <v>2</v>
      </c>
      <c r="F27" s="13">
        <v>2</v>
      </c>
      <c r="G27" s="13"/>
      <c r="H27" s="13"/>
      <c r="I27" s="13"/>
      <c r="J27" s="1"/>
      <c r="K27" s="1"/>
      <c r="L27" s="1"/>
      <c r="M27" s="1"/>
      <c r="N27" s="13"/>
      <c r="O27" s="13"/>
      <c r="P27" s="13"/>
      <c r="Q27" s="13"/>
      <c r="R27" s="1"/>
      <c r="S27" s="1"/>
      <c r="T27" s="1"/>
      <c r="U27" s="1"/>
      <c r="V27" s="31"/>
      <c r="W27" s="8">
        <f t="shared" si="0"/>
        <v>11</v>
      </c>
    </row>
    <row r="28" spans="1:23" ht="16.5">
      <c r="A28" s="88"/>
      <c r="B28" s="89"/>
      <c r="C28" s="62" t="s">
        <v>30</v>
      </c>
      <c r="D28" s="12">
        <v>1</v>
      </c>
      <c r="E28" s="12">
        <f t="shared" si="4"/>
        <v>2</v>
      </c>
      <c r="F28" s="13"/>
      <c r="G28" s="13"/>
      <c r="H28" s="13">
        <v>2</v>
      </c>
      <c r="I28" s="13"/>
      <c r="J28" s="1"/>
      <c r="K28" s="1"/>
      <c r="L28" s="1"/>
      <c r="M28" s="1"/>
      <c r="N28" s="13"/>
      <c r="O28" s="13"/>
      <c r="P28" s="13"/>
      <c r="Q28" s="13"/>
      <c r="R28" s="1"/>
      <c r="S28" s="1"/>
      <c r="T28" s="1"/>
      <c r="U28" s="1"/>
      <c r="V28" s="31"/>
      <c r="W28" s="8">
        <f t="shared" si="0"/>
        <v>12</v>
      </c>
    </row>
    <row r="29" spans="1:23" ht="16.5">
      <c r="A29" s="88"/>
      <c r="B29" s="89"/>
      <c r="C29" s="62" t="s">
        <v>31</v>
      </c>
      <c r="D29" s="12">
        <v>0</v>
      </c>
      <c r="E29" s="12">
        <f t="shared" si="4"/>
        <v>2</v>
      </c>
      <c r="F29" s="13"/>
      <c r="G29" s="13"/>
      <c r="H29" s="13"/>
      <c r="I29" s="13"/>
      <c r="J29" s="1">
        <v>2</v>
      </c>
      <c r="K29" s="1"/>
      <c r="L29" s="1"/>
      <c r="M29" s="1"/>
      <c r="N29" s="13"/>
      <c r="O29" s="13"/>
      <c r="P29" s="13"/>
      <c r="Q29" s="13"/>
      <c r="R29" s="1"/>
      <c r="S29" s="1"/>
      <c r="T29" s="1"/>
      <c r="U29" s="1"/>
      <c r="V29" s="31"/>
      <c r="W29" s="8">
        <f t="shared" si="0"/>
        <v>21</v>
      </c>
    </row>
    <row r="30" spans="1:23" ht="16.5">
      <c r="A30" s="88"/>
      <c r="B30" s="89"/>
      <c r="C30" s="62" t="s">
        <v>32</v>
      </c>
      <c r="D30" s="12">
        <v>0</v>
      </c>
      <c r="E30" s="12">
        <f t="shared" si="4"/>
        <v>2</v>
      </c>
      <c r="F30" s="13"/>
      <c r="G30" s="13"/>
      <c r="H30" s="13"/>
      <c r="I30" s="13"/>
      <c r="J30" s="1"/>
      <c r="K30" s="1"/>
      <c r="L30" s="1">
        <v>2</v>
      </c>
      <c r="M30" s="1"/>
      <c r="N30" s="13"/>
      <c r="O30" s="13"/>
      <c r="P30" s="13"/>
      <c r="Q30" s="13"/>
      <c r="R30" s="1"/>
      <c r="S30" s="1"/>
      <c r="T30" s="1"/>
      <c r="U30" s="1"/>
      <c r="V30" s="31"/>
      <c r="W30" s="8">
        <f t="shared" si="0"/>
        <v>22</v>
      </c>
    </row>
    <row r="31" spans="1:23" ht="16.5">
      <c r="A31" s="106"/>
      <c r="B31" s="107"/>
      <c r="C31" s="63" t="s">
        <v>33</v>
      </c>
      <c r="D31" s="16">
        <f>SUM(D25:D30)</f>
        <v>2</v>
      </c>
      <c r="E31" s="16">
        <f aca="true" t="shared" si="7" ref="E31:U31">SUM(E25:E30)</f>
        <v>12</v>
      </c>
      <c r="F31" s="15">
        <f t="shared" si="7"/>
        <v>4</v>
      </c>
      <c r="G31" s="15">
        <f t="shared" si="7"/>
        <v>0</v>
      </c>
      <c r="H31" s="15">
        <f t="shared" si="7"/>
        <v>4</v>
      </c>
      <c r="I31" s="15">
        <f t="shared" si="7"/>
        <v>0</v>
      </c>
      <c r="J31" s="16">
        <f t="shared" si="7"/>
        <v>2</v>
      </c>
      <c r="K31" s="16">
        <f t="shared" si="7"/>
        <v>0</v>
      </c>
      <c r="L31" s="16">
        <f t="shared" si="7"/>
        <v>2</v>
      </c>
      <c r="M31" s="16">
        <f t="shared" si="7"/>
        <v>0</v>
      </c>
      <c r="N31" s="15">
        <f t="shared" si="7"/>
        <v>0</v>
      </c>
      <c r="O31" s="15">
        <f t="shared" si="7"/>
        <v>0</v>
      </c>
      <c r="P31" s="15">
        <f t="shared" si="7"/>
        <v>0</v>
      </c>
      <c r="Q31" s="15">
        <f t="shared" si="7"/>
        <v>0</v>
      </c>
      <c r="R31" s="16">
        <f t="shared" si="7"/>
        <v>0</v>
      </c>
      <c r="S31" s="16">
        <f t="shared" si="7"/>
        <v>0</v>
      </c>
      <c r="T31" s="16">
        <f t="shared" si="7"/>
        <v>0</v>
      </c>
      <c r="U31" s="16">
        <f t="shared" si="7"/>
        <v>0</v>
      </c>
      <c r="V31" s="30"/>
      <c r="W31" s="8"/>
    </row>
    <row r="32" spans="1:23" ht="16.5" thickBot="1">
      <c r="A32" s="76" t="s">
        <v>34</v>
      </c>
      <c r="B32" s="77"/>
      <c r="C32" s="109"/>
      <c r="D32" s="22">
        <f>SUM(D31,D24,D21)</f>
        <v>36</v>
      </c>
      <c r="E32" s="22">
        <f>SUM(E31,E24,E21)</f>
        <v>46</v>
      </c>
      <c r="F32" s="23">
        <f aca="true" t="shared" si="8" ref="F32:U32">SUM(F31,F24,F21)</f>
        <v>14</v>
      </c>
      <c r="G32" s="23">
        <f t="shared" si="8"/>
        <v>0</v>
      </c>
      <c r="H32" s="23">
        <f t="shared" si="8"/>
        <v>12</v>
      </c>
      <c r="I32" s="23">
        <f t="shared" si="8"/>
        <v>0</v>
      </c>
      <c r="J32" s="22">
        <f t="shared" si="8"/>
        <v>6</v>
      </c>
      <c r="K32" s="22">
        <f t="shared" si="8"/>
        <v>0</v>
      </c>
      <c r="L32" s="22">
        <f t="shared" si="8"/>
        <v>6</v>
      </c>
      <c r="M32" s="22">
        <f t="shared" si="8"/>
        <v>0</v>
      </c>
      <c r="N32" s="23">
        <f t="shared" si="8"/>
        <v>0</v>
      </c>
      <c r="O32" s="23">
        <f t="shared" si="8"/>
        <v>0</v>
      </c>
      <c r="P32" s="23">
        <f t="shared" si="8"/>
        <v>4</v>
      </c>
      <c r="Q32" s="23">
        <f t="shared" si="8"/>
        <v>0</v>
      </c>
      <c r="R32" s="22">
        <f t="shared" si="8"/>
        <v>4</v>
      </c>
      <c r="S32" s="22">
        <f t="shared" si="8"/>
        <v>0</v>
      </c>
      <c r="T32" s="22">
        <f t="shared" si="8"/>
        <v>0</v>
      </c>
      <c r="U32" s="22">
        <f t="shared" si="8"/>
        <v>0</v>
      </c>
      <c r="V32" s="35"/>
      <c r="W32" s="8"/>
    </row>
    <row r="33" spans="1:23" ht="16.5">
      <c r="A33" s="110" t="s">
        <v>35</v>
      </c>
      <c r="B33" s="113" t="s">
        <v>36</v>
      </c>
      <c r="C33" s="56" t="s">
        <v>124</v>
      </c>
      <c r="D33" s="10">
        <f>E33</f>
        <v>3</v>
      </c>
      <c r="E33" s="10">
        <f>SUM(F33:U33)</f>
        <v>3</v>
      </c>
      <c r="F33" s="11"/>
      <c r="G33" s="11"/>
      <c r="H33" s="11">
        <v>3</v>
      </c>
      <c r="I33" s="11"/>
      <c r="J33" s="4"/>
      <c r="K33" s="4"/>
      <c r="L33" s="4"/>
      <c r="M33" s="4"/>
      <c r="N33" s="11"/>
      <c r="O33" s="11"/>
      <c r="P33" s="11"/>
      <c r="Q33" s="11"/>
      <c r="R33" s="4"/>
      <c r="S33" s="4"/>
      <c r="T33" s="4"/>
      <c r="U33" s="4"/>
      <c r="V33" s="28" t="s">
        <v>37</v>
      </c>
      <c r="W33" s="8">
        <f t="shared" si="0"/>
        <v>12</v>
      </c>
    </row>
    <row r="34" spans="1:23" ht="32.25">
      <c r="A34" s="110"/>
      <c r="B34" s="113"/>
      <c r="C34" s="56" t="s">
        <v>125</v>
      </c>
      <c r="D34" s="10">
        <f aca="true" t="shared" si="9" ref="D34:D44">E34</f>
        <v>3</v>
      </c>
      <c r="E34" s="10">
        <f aca="true" t="shared" si="10" ref="E34:E44">SUM(F34:U34)</f>
        <v>3</v>
      </c>
      <c r="F34" s="11"/>
      <c r="G34" s="11"/>
      <c r="H34" s="11"/>
      <c r="I34" s="11"/>
      <c r="J34" s="4">
        <v>3</v>
      </c>
      <c r="K34" s="4"/>
      <c r="L34" s="4"/>
      <c r="M34" s="4"/>
      <c r="N34" s="11"/>
      <c r="O34" s="11"/>
      <c r="P34" s="11"/>
      <c r="Q34" s="11"/>
      <c r="R34" s="4"/>
      <c r="S34" s="4"/>
      <c r="T34" s="4"/>
      <c r="U34" s="4"/>
      <c r="V34" s="28" t="s">
        <v>13</v>
      </c>
      <c r="W34" s="8">
        <f t="shared" si="0"/>
        <v>21</v>
      </c>
    </row>
    <row r="35" spans="1:23" ht="16.5">
      <c r="A35" s="110"/>
      <c r="B35" s="113"/>
      <c r="C35" s="56" t="s">
        <v>38</v>
      </c>
      <c r="D35" s="10">
        <f t="shared" si="9"/>
        <v>3</v>
      </c>
      <c r="E35" s="10">
        <f t="shared" si="10"/>
        <v>3</v>
      </c>
      <c r="F35" s="11">
        <v>3</v>
      </c>
      <c r="G35" s="11"/>
      <c r="H35" s="11"/>
      <c r="I35" s="11"/>
      <c r="J35" s="4"/>
      <c r="K35" s="4"/>
      <c r="L35" s="4"/>
      <c r="M35" s="4"/>
      <c r="N35" s="11"/>
      <c r="O35" s="11"/>
      <c r="P35" s="11"/>
      <c r="Q35" s="11"/>
      <c r="R35" s="4"/>
      <c r="S35" s="4"/>
      <c r="T35" s="4"/>
      <c r="U35" s="4"/>
      <c r="V35" s="28" t="s">
        <v>134</v>
      </c>
      <c r="W35" s="8">
        <f t="shared" si="0"/>
        <v>11</v>
      </c>
    </row>
    <row r="36" spans="1:23" ht="16.5">
      <c r="A36" s="110"/>
      <c r="B36" s="113"/>
      <c r="C36" s="56" t="s">
        <v>40</v>
      </c>
      <c r="D36" s="10">
        <f t="shared" si="9"/>
        <v>2</v>
      </c>
      <c r="E36" s="10">
        <f t="shared" si="10"/>
        <v>2</v>
      </c>
      <c r="F36" s="11"/>
      <c r="G36" s="11"/>
      <c r="H36" s="11">
        <v>2</v>
      </c>
      <c r="I36" s="11"/>
      <c r="J36" s="4"/>
      <c r="K36" s="4"/>
      <c r="L36" s="4"/>
      <c r="M36" s="4"/>
      <c r="N36" s="11"/>
      <c r="O36" s="11"/>
      <c r="P36" s="11"/>
      <c r="Q36" s="11"/>
      <c r="R36" s="4"/>
      <c r="S36" s="4"/>
      <c r="T36" s="4"/>
      <c r="U36" s="4"/>
      <c r="V36" s="28" t="s">
        <v>13</v>
      </c>
      <c r="W36" s="8">
        <f t="shared" si="0"/>
        <v>12</v>
      </c>
    </row>
    <row r="37" spans="1:23" ht="16.5">
      <c r="A37" s="110"/>
      <c r="B37" s="113"/>
      <c r="C37" s="56" t="s">
        <v>41</v>
      </c>
      <c r="D37" s="10">
        <f t="shared" si="9"/>
        <v>3</v>
      </c>
      <c r="E37" s="10">
        <f t="shared" si="10"/>
        <v>3</v>
      </c>
      <c r="F37" s="11"/>
      <c r="G37" s="11"/>
      <c r="H37" s="11">
        <v>3</v>
      </c>
      <c r="I37" s="11"/>
      <c r="J37" s="4"/>
      <c r="K37" s="4"/>
      <c r="L37" s="4"/>
      <c r="M37" s="4"/>
      <c r="N37" s="11"/>
      <c r="O37" s="11"/>
      <c r="P37" s="11"/>
      <c r="Q37" s="11"/>
      <c r="R37" s="4"/>
      <c r="S37" s="4"/>
      <c r="T37" s="4"/>
      <c r="U37" s="4"/>
      <c r="V37" s="28" t="s">
        <v>39</v>
      </c>
      <c r="W37" s="8">
        <f t="shared" si="0"/>
        <v>12</v>
      </c>
    </row>
    <row r="38" spans="1:23" ht="16.5">
      <c r="A38" s="110"/>
      <c r="B38" s="113"/>
      <c r="C38" s="56" t="s">
        <v>42</v>
      </c>
      <c r="D38" s="10">
        <f>E38</f>
        <v>3</v>
      </c>
      <c r="E38" s="10">
        <f>SUM(F38:U38)</f>
        <v>3</v>
      </c>
      <c r="F38" s="11"/>
      <c r="G38" s="11"/>
      <c r="H38" s="11"/>
      <c r="I38" s="11"/>
      <c r="J38" s="4">
        <v>3</v>
      </c>
      <c r="K38" s="4"/>
      <c r="L38" s="4"/>
      <c r="M38" s="4"/>
      <c r="N38" s="11"/>
      <c r="O38" s="11"/>
      <c r="P38" s="11"/>
      <c r="Q38" s="11"/>
      <c r="R38" s="4"/>
      <c r="S38" s="4"/>
      <c r="T38" s="4"/>
      <c r="U38" s="4"/>
      <c r="V38" s="28" t="s">
        <v>39</v>
      </c>
      <c r="W38" s="8">
        <f t="shared" si="0"/>
        <v>21</v>
      </c>
    </row>
    <row r="39" spans="1:23" ht="16.5">
      <c r="A39" s="110"/>
      <c r="B39" s="113"/>
      <c r="C39" s="56" t="s">
        <v>43</v>
      </c>
      <c r="D39" s="10">
        <f t="shared" si="9"/>
        <v>3</v>
      </c>
      <c r="E39" s="10">
        <f t="shared" si="10"/>
        <v>3</v>
      </c>
      <c r="F39" s="11"/>
      <c r="G39" s="11"/>
      <c r="H39" s="11"/>
      <c r="I39" s="11"/>
      <c r="J39" s="4"/>
      <c r="K39" s="4"/>
      <c r="L39" s="4">
        <v>3</v>
      </c>
      <c r="M39" s="4"/>
      <c r="N39" s="11"/>
      <c r="O39" s="11"/>
      <c r="P39" s="11"/>
      <c r="Q39" s="11"/>
      <c r="R39" s="4"/>
      <c r="S39" s="4"/>
      <c r="T39" s="4"/>
      <c r="U39" s="4"/>
      <c r="V39" s="28" t="s">
        <v>13</v>
      </c>
      <c r="W39" s="8">
        <f t="shared" si="0"/>
        <v>22</v>
      </c>
    </row>
    <row r="40" spans="1:23" ht="16.5">
      <c r="A40" s="110"/>
      <c r="B40" s="113"/>
      <c r="C40" s="56" t="s">
        <v>44</v>
      </c>
      <c r="D40" s="10">
        <f t="shared" si="9"/>
        <v>3</v>
      </c>
      <c r="E40" s="10">
        <f t="shared" si="10"/>
        <v>3</v>
      </c>
      <c r="F40" s="11"/>
      <c r="G40" s="11"/>
      <c r="H40" s="11"/>
      <c r="I40" s="11"/>
      <c r="J40" s="4">
        <v>3</v>
      </c>
      <c r="K40" s="4"/>
      <c r="L40" s="4"/>
      <c r="M40" s="4"/>
      <c r="N40" s="11"/>
      <c r="O40" s="11"/>
      <c r="P40" s="11"/>
      <c r="Q40" s="11"/>
      <c r="R40" s="4"/>
      <c r="S40" s="4"/>
      <c r="T40" s="4"/>
      <c r="U40" s="4"/>
      <c r="V40" s="28" t="s">
        <v>13</v>
      </c>
      <c r="W40" s="8">
        <f t="shared" si="0"/>
        <v>21</v>
      </c>
    </row>
    <row r="41" spans="1:23" ht="16.5">
      <c r="A41" s="110"/>
      <c r="B41" s="113"/>
      <c r="C41" s="56" t="s">
        <v>45</v>
      </c>
      <c r="D41" s="10">
        <f t="shared" si="9"/>
        <v>3</v>
      </c>
      <c r="E41" s="10">
        <f t="shared" si="10"/>
        <v>3</v>
      </c>
      <c r="F41" s="11"/>
      <c r="G41" s="11"/>
      <c r="H41" s="11"/>
      <c r="I41" s="11"/>
      <c r="J41" s="4">
        <v>3</v>
      </c>
      <c r="K41" s="4"/>
      <c r="L41" s="4"/>
      <c r="M41" s="4"/>
      <c r="N41" s="11"/>
      <c r="O41" s="11"/>
      <c r="P41" s="11"/>
      <c r="Q41" s="11"/>
      <c r="R41" s="4"/>
      <c r="S41" s="4"/>
      <c r="T41" s="4"/>
      <c r="U41" s="4"/>
      <c r="V41" s="28" t="s">
        <v>13</v>
      </c>
      <c r="W41" s="8">
        <f t="shared" si="0"/>
        <v>21</v>
      </c>
    </row>
    <row r="42" spans="1:23" ht="32.25">
      <c r="A42" s="110"/>
      <c r="B42" s="113"/>
      <c r="C42" s="56" t="s">
        <v>46</v>
      </c>
      <c r="D42" s="10">
        <f t="shared" si="9"/>
        <v>3</v>
      </c>
      <c r="E42" s="10">
        <f t="shared" si="10"/>
        <v>3</v>
      </c>
      <c r="F42" s="11"/>
      <c r="G42" s="11"/>
      <c r="H42" s="11"/>
      <c r="I42" s="11"/>
      <c r="J42" s="4"/>
      <c r="K42" s="4"/>
      <c r="L42" s="4"/>
      <c r="M42" s="4"/>
      <c r="N42" s="11">
        <v>3</v>
      </c>
      <c r="O42" s="11"/>
      <c r="P42" s="11"/>
      <c r="Q42" s="11"/>
      <c r="R42" s="4"/>
      <c r="S42" s="4"/>
      <c r="T42" s="4"/>
      <c r="U42" s="4"/>
      <c r="V42" s="28" t="s">
        <v>13</v>
      </c>
      <c r="W42" s="8">
        <f t="shared" si="0"/>
        <v>31</v>
      </c>
    </row>
    <row r="43" spans="1:23" ht="16.5">
      <c r="A43" s="110"/>
      <c r="B43" s="113"/>
      <c r="C43" s="56" t="s">
        <v>120</v>
      </c>
      <c r="D43" s="10">
        <f t="shared" si="9"/>
        <v>3</v>
      </c>
      <c r="E43" s="10">
        <f t="shared" si="10"/>
        <v>3</v>
      </c>
      <c r="F43" s="11"/>
      <c r="G43" s="11"/>
      <c r="H43" s="11"/>
      <c r="I43" s="11"/>
      <c r="J43" s="4">
        <v>3</v>
      </c>
      <c r="K43" s="4"/>
      <c r="L43" s="4"/>
      <c r="M43" s="4"/>
      <c r="N43" s="11"/>
      <c r="O43" s="11"/>
      <c r="P43" s="11"/>
      <c r="Q43" s="11"/>
      <c r="R43" s="4"/>
      <c r="S43" s="4"/>
      <c r="T43" s="4"/>
      <c r="U43" s="4"/>
      <c r="V43" s="28" t="s">
        <v>13</v>
      </c>
      <c r="W43" s="8">
        <f t="shared" si="0"/>
        <v>21</v>
      </c>
    </row>
    <row r="44" spans="1:23" ht="16.5">
      <c r="A44" s="110"/>
      <c r="B44" s="113"/>
      <c r="C44" s="56" t="s">
        <v>121</v>
      </c>
      <c r="D44" s="10">
        <f t="shared" si="9"/>
        <v>3</v>
      </c>
      <c r="E44" s="10">
        <f t="shared" si="10"/>
        <v>3</v>
      </c>
      <c r="F44" s="11"/>
      <c r="G44" s="11"/>
      <c r="H44" s="11"/>
      <c r="I44" s="11"/>
      <c r="J44" s="4"/>
      <c r="K44" s="4"/>
      <c r="L44" s="4">
        <v>3</v>
      </c>
      <c r="M44" s="4"/>
      <c r="N44" s="11"/>
      <c r="O44" s="11"/>
      <c r="P44" s="11"/>
      <c r="Q44" s="11"/>
      <c r="R44" s="4"/>
      <c r="S44" s="4"/>
      <c r="T44" s="4"/>
      <c r="U44" s="4"/>
      <c r="V44" s="28" t="s">
        <v>13</v>
      </c>
      <c r="W44" s="8">
        <f t="shared" si="0"/>
        <v>22</v>
      </c>
    </row>
    <row r="45" spans="1:23" ht="16.5">
      <c r="A45" s="111"/>
      <c r="B45" s="114"/>
      <c r="C45" s="57" t="s">
        <v>47</v>
      </c>
      <c r="D45" s="10">
        <f>E45</f>
        <v>2</v>
      </c>
      <c r="E45" s="10">
        <f>SUM(F45:U45)</f>
        <v>2</v>
      </c>
      <c r="F45" s="13"/>
      <c r="G45" s="13"/>
      <c r="H45" s="13"/>
      <c r="I45" s="13"/>
      <c r="J45" s="1">
        <v>2</v>
      </c>
      <c r="K45" s="1"/>
      <c r="L45" s="1"/>
      <c r="M45" s="1"/>
      <c r="N45" s="13"/>
      <c r="O45" s="13"/>
      <c r="P45" s="13"/>
      <c r="Q45" s="13"/>
      <c r="R45" s="1"/>
      <c r="S45" s="1"/>
      <c r="T45" s="1"/>
      <c r="U45" s="1"/>
      <c r="V45" s="28" t="s">
        <v>134</v>
      </c>
      <c r="W45" s="8">
        <f t="shared" si="0"/>
        <v>21</v>
      </c>
    </row>
    <row r="46" spans="1:23" ht="16.5">
      <c r="A46" s="111"/>
      <c r="B46" s="114"/>
      <c r="C46" s="57" t="s">
        <v>48</v>
      </c>
      <c r="D46" s="10">
        <f>E46</f>
        <v>2</v>
      </c>
      <c r="E46" s="10">
        <f>SUM(F46:U46)</f>
        <v>2</v>
      </c>
      <c r="F46" s="13"/>
      <c r="G46" s="13"/>
      <c r="H46" s="13"/>
      <c r="I46" s="13"/>
      <c r="J46" s="1"/>
      <c r="K46" s="1"/>
      <c r="L46" s="1">
        <v>2</v>
      </c>
      <c r="M46" s="1"/>
      <c r="N46" s="13"/>
      <c r="O46" s="13"/>
      <c r="P46" s="13"/>
      <c r="Q46" s="13"/>
      <c r="R46" s="1"/>
      <c r="S46" s="1"/>
      <c r="T46" s="1"/>
      <c r="U46" s="1"/>
      <c r="V46" s="28" t="s">
        <v>134</v>
      </c>
      <c r="W46" s="8">
        <f t="shared" si="0"/>
        <v>22</v>
      </c>
    </row>
    <row r="47" spans="1:23" ht="16.5">
      <c r="A47" s="111"/>
      <c r="B47" s="114"/>
      <c r="C47" s="57" t="s">
        <v>49</v>
      </c>
      <c r="D47" s="10">
        <f>E47</f>
        <v>3</v>
      </c>
      <c r="E47" s="10">
        <f>SUM(F47:U47)</f>
        <v>3</v>
      </c>
      <c r="F47" s="13"/>
      <c r="G47" s="13"/>
      <c r="H47" s="13"/>
      <c r="I47" s="13"/>
      <c r="J47" s="1"/>
      <c r="K47" s="1"/>
      <c r="L47" s="1">
        <v>3</v>
      </c>
      <c r="M47" s="1"/>
      <c r="N47" s="13"/>
      <c r="O47" s="13"/>
      <c r="P47" s="13"/>
      <c r="Q47" s="13"/>
      <c r="R47" s="1"/>
      <c r="S47" s="1"/>
      <c r="T47" s="1"/>
      <c r="U47" s="1"/>
      <c r="V47" s="29" t="s">
        <v>13</v>
      </c>
      <c r="W47" s="8">
        <f t="shared" si="0"/>
        <v>22</v>
      </c>
    </row>
    <row r="48" spans="1:23" ht="32.25">
      <c r="A48" s="111"/>
      <c r="B48" s="114"/>
      <c r="C48" s="57" t="s">
        <v>50</v>
      </c>
      <c r="D48" s="10">
        <f>E48</f>
        <v>3</v>
      </c>
      <c r="E48" s="10">
        <f>SUM(F48:U48)</f>
        <v>3</v>
      </c>
      <c r="F48" s="13"/>
      <c r="G48" s="13"/>
      <c r="H48" s="13"/>
      <c r="I48" s="13"/>
      <c r="J48" s="1"/>
      <c r="K48" s="1"/>
      <c r="L48" s="1">
        <v>3</v>
      </c>
      <c r="M48" s="1"/>
      <c r="N48" s="13"/>
      <c r="O48" s="13"/>
      <c r="P48" s="13"/>
      <c r="Q48" s="13"/>
      <c r="R48" s="1"/>
      <c r="S48" s="1"/>
      <c r="T48" s="1"/>
      <c r="U48" s="1"/>
      <c r="V48" s="28" t="s">
        <v>51</v>
      </c>
      <c r="W48" s="8">
        <f t="shared" si="0"/>
        <v>22</v>
      </c>
    </row>
    <row r="49" spans="1:23" ht="16.5">
      <c r="A49" s="111"/>
      <c r="B49" s="115"/>
      <c r="C49" s="64" t="s">
        <v>52</v>
      </c>
      <c r="D49" s="36">
        <f>SUM(D33:D48)</f>
        <v>45</v>
      </c>
      <c r="E49" s="36">
        <f aca="true" t="shared" si="11" ref="E49:U49">SUM(E33:E48)</f>
        <v>45</v>
      </c>
      <c r="F49" s="37">
        <f t="shared" si="11"/>
        <v>3</v>
      </c>
      <c r="G49" s="37">
        <f t="shared" si="11"/>
        <v>0</v>
      </c>
      <c r="H49" s="37">
        <f t="shared" si="11"/>
        <v>8</v>
      </c>
      <c r="I49" s="37">
        <f t="shared" si="11"/>
        <v>0</v>
      </c>
      <c r="J49" s="36">
        <f t="shared" si="11"/>
        <v>17</v>
      </c>
      <c r="K49" s="36">
        <f t="shared" si="11"/>
        <v>0</v>
      </c>
      <c r="L49" s="36">
        <f t="shared" si="11"/>
        <v>14</v>
      </c>
      <c r="M49" s="36">
        <f t="shared" si="11"/>
        <v>0</v>
      </c>
      <c r="N49" s="37">
        <f t="shared" si="11"/>
        <v>3</v>
      </c>
      <c r="O49" s="37">
        <f t="shared" si="11"/>
        <v>0</v>
      </c>
      <c r="P49" s="37">
        <f t="shared" si="11"/>
        <v>0</v>
      </c>
      <c r="Q49" s="37">
        <f t="shared" si="11"/>
        <v>0</v>
      </c>
      <c r="R49" s="36">
        <f t="shared" si="11"/>
        <v>0</v>
      </c>
      <c r="S49" s="36">
        <f t="shared" si="11"/>
        <v>0</v>
      </c>
      <c r="T49" s="36">
        <f t="shared" si="11"/>
        <v>0</v>
      </c>
      <c r="U49" s="36">
        <f t="shared" si="11"/>
        <v>0</v>
      </c>
      <c r="V49" s="38"/>
      <c r="W49" s="8"/>
    </row>
    <row r="50" spans="1:23" ht="32.25">
      <c r="A50" s="111"/>
      <c r="B50" s="114" t="s">
        <v>53</v>
      </c>
      <c r="C50" s="57" t="s">
        <v>122</v>
      </c>
      <c r="D50" s="12">
        <f>E50</f>
        <v>2</v>
      </c>
      <c r="E50" s="12">
        <f aca="true" t="shared" si="12" ref="E50:E55">SUM(F50:U50)</f>
        <v>2</v>
      </c>
      <c r="F50" s="13">
        <v>2</v>
      </c>
      <c r="G50" s="13"/>
      <c r="H50" s="13"/>
      <c r="I50" s="13"/>
      <c r="J50" s="1"/>
      <c r="K50" s="1"/>
      <c r="L50" s="1"/>
      <c r="M50" s="1"/>
      <c r="N50" s="13"/>
      <c r="O50" s="13"/>
      <c r="P50" s="13"/>
      <c r="Q50" s="13"/>
      <c r="R50" s="1"/>
      <c r="S50" s="1"/>
      <c r="T50" s="1"/>
      <c r="U50" s="1"/>
      <c r="V50" s="29" t="s">
        <v>13</v>
      </c>
      <c r="W50" s="8">
        <f t="shared" si="0"/>
        <v>11</v>
      </c>
    </row>
    <row r="51" spans="1:23" ht="32.25">
      <c r="A51" s="111"/>
      <c r="B51" s="114"/>
      <c r="C51" s="57" t="s">
        <v>126</v>
      </c>
      <c r="D51" s="12">
        <f>E51</f>
        <v>3</v>
      </c>
      <c r="E51" s="12">
        <f t="shared" si="12"/>
        <v>3</v>
      </c>
      <c r="F51" s="13"/>
      <c r="G51" s="13"/>
      <c r="H51" s="13"/>
      <c r="I51" s="13"/>
      <c r="J51" s="1"/>
      <c r="K51" s="1"/>
      <c r="L51" s="1">
        <v>3</v>
      </c>
      <c r="M51" s="1"/>
      <c r="N51" s="13"/>
      <c r="O51" s="13"/>
      <c r="P51" s="13"/>
      <c r="Q51" s="13"/>
      <c r="R51" s="1"/>
      <c r="S51" s="1"/>
      <c r="T51" s="1"/>
      <c r="U51" s="1"/>
      <c r="V51" s="29" t="s">
        <v>13</v>
      </c>
      <c r="W51" s="8">
        <f t="shared" si="0"/>
        <v>22</v>
      </c>
    </row>
    <row r="52" spans="1:23" s="25" customFormat="1" ht="16.5">
      <c r="A52" s="111"/>
      <c r="B52" s="114"/>
      <c r="C52" s="57" t="s">
        <v>127</v>
      </c>
      <c r="D52" s="12">
        <f>E52</f>
        <v>3</v>
      </c>
      <c r="E52" s="12">
        <f t="shared" si="12"/>
        <v>3</v>
      </c>
      <c r="F52" s="13"/>
      <c r="G52" s="13"/>
      <c r="H52" s="13"/>
      <c r="I52" s="13"/>
      <c r="J52" s="1"/>
      <c r="K52" s="1"/>
      <c r="L52" s="1"/>
      <c r="M52" s="1"/>
      <c r="N52" s="13">
        <v>3</v>
      </c>
      <c r="O52" s="13"/>
      <c r="P52" s="13"/>
      <c r="Q52" s="13"/>
      <c r="R52" s="1"/>
      <c r="S52" s="1"/>
      <c r="T52" s="1"/>
      <c r="U52" s="1"/>
      <c r="V52" s="65" t="s">
        <v>54</v>
      </c>
      <c r="W52" s="8">
        <f t="shared" si="0"/>
        <v>31</v>
      </c>
    </row>
    <row r="53" spans="1:23" s="25" customFormat="1" ht="16.5">
      <c r="A53" s="111"/>
      <c r="B53" s="114"/>
      <c r="C53" s="57" t="s">
        <v>55</v>
      </c>
      <c r="D53" s="12">
        <v>8</v>
      </c>
      <c r="E53" s="12">
        <f t="shared" si="12"/>
        <v>16</v>
      </c>
      <c r="F53" s="13"/>
      <c r="G53" s="13"/>
      <c r="H53" s="14"/>
      <c r="I53" s="14"/>
      <c r="J53" s="1"/>
      <c r="K53" s="1"/>
      <c r="L53" s="1"/>
      <c r="M53" s="1"/>
      <c r="N53" s="13"/>
      <c r="O53" s="13"/>
      <c r="P53" s="13">
        <v>4</v>
      </c>
      <c r="Q53" s="13">
        <v>4</v>
      </c>
      <c r="R53" s="1">
        <v>4</v>
      </c>
      <c r="S53" s="1">
        <v>4</v>
      </c>
      <c r="T53" s="1"/>
      <c r="U53" s="1"/>
      <c r="V53" s="29" t="s">
        <v>13</v>
      </c>
      <c r="W53" s="8">
        <f t="shared" si="0"/>
        <v>32</v>
      </c>
    </row>
    <row r="54" spans="1:23" ht="16.5">
      <c r="A54" s="111"/>
      <c r="B54" s="114"/>
      <c r="C54" s="57" t="s">
        <v>56</v>
      </c>
      <c r="D54" s="12">
        <f>E54</f>
        <v>2</v>
      </c>
      <c r="E54" s="12">
        <f t="shared" si="12"/>
        <v>2</v>
      </c>
      <c r="F54" s="13"/>
      <c r="G54" s="13"/>
      <c r="H54" s="13"/>
      <c r="I54" s="13"/>
      <c r="J54" s="1"/>
      <c r="K54" s="1"/>
      <c r="L54" s="1"/>
      <c r="M54" s="1"/>
      <c r="N54" s="13"/>
      <c r="O54" s="13"/>
      <c r="P54" s="13"/>
      <c r="Q54" s="13"/>
      <c r="R54" s="1">
        <v>2</v>
      </c>
      <c r="S54" s="1"/>
      <c r="T54" s="1"/>
      <c r="U54" s="1"/>
      <c r="V54" s="29" t="s">
        <v>13</v>
      </c>
      <c r="W54" s="8">
        <f t="shared" si="0"/>
        <v>41</v>
      </c>
    </row>
    <row r="55" spans="1:23" ht="42.75">
      <c r="A55" s="111"/>
      <c r="B55" s="114"/>
      <c r="C55" s="54" t="s">
        <v>141</v>
      </c>
      <c r="D55" s="12">
        <v>4</v>
      </c>
      <c r="E55" s="12">
        <f t="shared" si="12"/>
        <v>6</v>
      </c>
      <c r="F55" s="13"/>
      <c r="G55" s="13"/>
      <c r="H55" s="13"/>
      <c r="I55" s="13"/>
      <c r="J55" s="1"/>
      <c r="K55" s="1"/>
      <c r="L55" s="1"/>
      <c r="M55" s="1"/>
      <c r="N55" s="13"/>
      <c r="O55" s="13"/>
      <c r="P55" s="13"/>
      <c r="Q55" s="13"/>
      <c r="R55" s="1"/>
      <c r="S55" s="1"/>
      <c r="T55" s="1"/>
      <c r="U55" s="1">
        <v>6</v>
      </c>
      <c r="V55" s="65" t="s">
        <v>57</v>
      </c>
      <c r="W55" s="8">
        <f t="shared" si="0"/>
        <v>42</v>
      </c>
    </row>
    <row r="56" spans="1:23" ht="16.5">
      <c r="A56" s="112"/>
      <c r="B56" s="116"/>
      <c r="C56" s="66" t="s">
        <v>58</v>
      </c>
      <c r="D56" s="27">
        <f aca="true" t="shared" si="13" ref="D56:U56">SUM(D50:D55)</f>
        <v>22</v>
      </c>
      <c r="E56" s="27">
        <f t="shared" si="13"/>
        <v>32</v>
      </c>
      <c r="F56" s="15">
        <f t="shared" si="13"/>
        <v>2</v>
      </c>
      <c r="G56" s="15">
        <f t="shared" si="13"/>
        <v>0</v>
      </c>
      <c r="H56" s="15">
        <f t="shared" si="13"/>
        <v>0</v>
      </c>
      <c r="I56" s="15">
        <f t="shared" si="13"/>
        <v>0</v>
      </c>
      <c r="J56" s="27">
        <f t="shared" si="13"/>
        <v>0</v>
      </c>
      <c r="K56" s="27">
        <f t="shared" si="13"/>
        <v>0</v>
      </c>
      <c r="L56" s="27">
        <f t="shared" si="13"/>
        <v>3</v>
      </c>
      <c r="M56" s="27">
        <f t="shared" si="13"/>
        <v>0</v>
      </c>
      <c r="N56" s="15">
        <f t="shared" si="13"/>
        <v>3</v>
      </c>
      <c r="O56" s="15">
        <f t="shared" si="13"/>
        <v>0</v>
      </c>
      <c r="P56" s="15">
        <f t="shared" si="13"/>
        <v>4</v>
      </c>
      <c r="Q56" s="15">
        <f t="shared" si="13"/>
        <v>4</v>
      </c>
      <c r="R56" s="27">
        <f t="shared" si="13"/>
        <v>6</v>
      </c>
      <c r="S56" s="27">
        <f t="shared" si="13"/>
        <v>4</v>
      </c>
      <c r="T56" s="27">
        <f t="shared" si="13"/>
        <v>0</v>
      </c>
      <c r="U56" s="27">
        <f t="shared" si="13"/>
        <v>6</v>
      </c>
      <c r="V56" s="39"/>
      <c r="W56" s="8"/>
    </row>
    <row r="57" spans="1:23" ht="16.5">
      <c r="A57" s="117" t="s">
        <v>59</v>
      </c>
      <c r="B57" s="118"/>
      <c r="C57" s="119"/>
      <c r="D57" s="27">
        <f aca="true" t="shared" si="14" ref="D57:U57">SUM(D49,D56)</f>
        <v>67</v>
      </c>
      <c r="E57" s="27">
        <f t="shared" si="14"/>
        <v>77</v>
      </c>
      <c r="F57" s="15">
        <f t="shared" si="14"/>
        <v>5</v>
      </c>
      <c r="G57" s="15">
        <f t="shared" si="14"/>
        <v>0</v>
      </c>
      <c r="H57" s="15">
        <f t="shared" si="14"/>
        <v>8</v>
      </c>
      <c r="I57" s="15">
        <f t="shared" si="14"/>
        <v>0</v>
      </c>
      <c r="J57" s="27">
        <f t="shared" si="14"/>
        <v>17</v>
      </c>
      <c r="K57" s="27">
        <f t="shared" si="14"/>
        <v>0</v>
      </c>
      <c r="L57" s="27">
        <f t="shared" si="14"/>
        <v>17</v>
      </c>
      <c r="M57" s="27">
        <f t="shared" si="14"/>
        <v>0</v>
      </c>
      <c r="N57" s="15">
        <f t="shared" si="14"/>
        <v>6</v>
      </c>
      <c r="O57" s="15">
        <f t="shared" si="14"/>
        <v>0</v>
      </c>
      <c r="P57" s="15">
        <f t="shared" si="14"/>
        <v>4</v>
      </c>
      <c r="Q57" s="15">
        <f t="shared" si="14"/>
        <v>4</v>
      </c>
      <c r="R57" s="27">
        <f t="shared" si="14"/>
        <v>6</v>
      </c>
      <c r="S57" s="27">
        <f t="shared" si="14"/>
        <v>4</v>
      </c>
      <c r="T57" s="27">
        <f t="shared" si="14"/>
        <v>0</v>
      </c>
      <c r="U57" s="27">
        <f t="shared" si="14"/>
        <v>6</v>
      </c>
      <c r="V57" s="39"/>
      <c r="W57" s="8"/>
    </row>
    <row r="58" spans="1:23" ht="17.25" thickBot="1">
      <c r="A58" s="120" t="s">
        <v>60</v>
      </c>
      <c r="B58" s="121"/>
      <c r="C58" s="122"/>
      <c r="D58" s="22">
        <f aca="true" t="shared" si="15" ref="D58:U58">SUM(D32,D57)</f>
        <v>103</v>
      </c>
      <c r="E58" s="22">
        <f t="shared" si="15"/>
        <v>123</v>
      </c>
      <c r="F58" s="23">
        <f t="shared" si="15"/>
        <v>19</v>
      </c>
      <c r="G58" s="23">
        <f t="shared" si="15"/>
        <v>0</v>
      </c>
      <c r="H58" s="23">
        <f t="shared" si="15"/>
        <v>20</v>
      </c>
      <c r="I58" s="23">
        <f t="shared" si="15"/>
        <v>0</v>
      </c>
      <c r="J58" s="22">
        <f t="shared" si="15"/>
        <v>23</v>
      </c>
      <c r="K58" s="22">
        <f t="shared" si="15"/>
        <v>0</v>
      </c>
      <c r="L58" s="22">
        <f t="shared" si="15"/>
        <v>23</v>
      </c>
      <c r="M58" s="22">
        <f t="shared" si="15"/>
        <v>0</v>
      </c>
      <c r="N58" s="23">
        <f t="shared" si="15"/>
        <v>6</v>
      </c>
      <c r="O58" s="23">
        <f t="shared" si="15"/>
        <v>0</v>
      </c>
      <c r="P58" s="23">
        <f t="shared" si="15"/>
        <v>8</v>
      </c>
      <c r="Q58" s="23">
        <f t="shared" si="15"/>
        <v>4</v>
      </c>
      <c r="R58" s="22">
        <f t="shared" si="15"/>
        <v>10</v>
      </c>
      <c r="S58" s="22">
        <f t="shared" si="15"/>
        <v>4</v>
      </c>
      <c r="T58" s="22">
        <f t="shared" si="15"/>
        <v>0</v>
      </c>
      <c r="U58" s="22">
        <f t="shared" si="15"/>
        <v>6</v>
      </c>
      <c r="V58" s="24"/>
      <c r="W58" s="8"/>
    </row>
    <row r="59" spans="1:23" ht="16.5">
      <c r="A59" s="123" t="s">
        <v>61</v>
      </c>
      <c r="B59" s="124"/>
      <c r="C59" s="67" t="s">
        <v>62</v>
      </c>
      <c r="D59" s="18">
        <v>2</v>
      </c>
      <c r="E59" s="18">
        <v>2</v>
      </c>
      <c r="F59" s="19"/>
      <c r="G59" s="19"/>
      <c r="H59" s="19"/>
      <c r="I59" s="19"/>
      <c r="J59" s="20">
        <v>2</v>
      </c>
      <c r="K59" s="20"/>
      <c r="L59" s="20"/>
      <c r="M59" s="20"/>
      <c r="N59" s="19"/>
      <c r="O59" s="19"/>
      <c r="P59" s="19"/>
      <c r="Q59" s="19"/>
      <c r="R59" s="20"/>
      <c r="S59" s="20"/>
      <c r="T59" s="20"/>
      <c r="U59" s="20"/>
      <c r="V59" s="21"/>
      <c r="W59" s="8">
        <f t="shared" si="0"/>
        <v>21</v>
      </c>
    </row>
    <row r="60" spans="1:23" ht="17.25" thickBot="1">
      <c r="A60" s="125"/>
      <c r="B60" s="126"/>
      <c r="C60" s="68" t="s">
        <v>63</v>
      </c>
      <c r="D60" s="22">
        <f aca="true" t="shared" si="16" ref="D60:U60">SUM(D59:D59)</f>
        <v>2</v>
      </c>
      <c r="E60" s="22">
        <f t="shared" si="16"/>
        <v>2</v>
      </c>
      <c r="F60" s="23">
        <f t="shared" si="16"/>
        <v>0</v>
      </c>
      <c r="G60" s="23">
        <f t="shared" si="16"/>
        <v>0</v>
      </c>
      <c r="H60" s="23">
        <f t="shared" si="16"/>
        <v>0</v>
      </c>
      <c r="I60" s="23">
        <f t="shared" si="16"/>
        <v>0</v>
      </c>
      <c r="J60" s="22">
        <f t="shared" si="16"/>
        <v>2</v>
      </c>
      <c r="K60" s="22">
        <f t="shared" si="16"/>
        <v>0</v>
      </c>
      <c r="L60" s="22">
        <f t="shared" si="16"/>
        <v>0</v>
      </c>
      <c r="M60" s="22">
        <f t="shared" si="16"/>
        <v>0</v>
      </c>
      <c r="N60" s="23">
        <f t="shared" si="16"/>
        <v>0</v>
      </c>
      <c r="O60" s="23">
        <f t="shared" si="16"/>
        <v>0</v>
      </c>
      <c r="P60" s="23">
        <f t="shared" si="16"/>
        <v>0</v>
      </c>
      <c r="Q60" s="23">
        <f t="shared" si="16"/>
        <v>0</v>
      </c>
      <c r="R60" s="22">
        <f t="shared" si="16"/>
        <v>0</v>
      </c>
      <c r="S60" s="22">
        <f t="shared" si="16"/>
        <v>0</v>
      </c>
      <c r="T60" s="22">
        <f t="shared" si="16"/>
        <v>0</v>
      </c>
      <c r="U60" s="22">
        <f t="shared" si="16"/>
        <v>0</v>
      </c>
      <c r="V60" s="24"/>
      <c r="W60" s="8"/>
    </row>
    <row r="61" spans="1:23" ht="16.5">
      <c r="A61" s="130" t="s">
        <v>64</v>
      </c>
      <c r="B61" s="127" t="s">
        <v>65</v>
      </c>
      <c r="C61" s="56" t="s">
        <v>66</v>
      </c>
      <c r="D61" s="12">
        <f>E61</f>
        <v>3</v>
      </c>
      <c r="E61" s="12">
        <f>SUM(F61:U61)</f>
        <v>3</v>
      </c>
      <c r="F61" s="11"/>
      <c r="G61" s="11"/>
      <c r="H61" s="11"/>
      <c r="I61" s="11"/>
      <c r="J61" s="4"/>
      <c r="K61" s="4"/>
      <c r="L61" s="4"/>
      <c r="M61" s="4"/>
      <c r="N61" s="11">
        <v>3</v>
      </c>
      <c r="O61" s="11"/>
      <c r="P61" s="11"/>
      <c r="Q61" s="11"/>
      <c r="R61" s="4"/>
      <c r="S61" s="4"/>
      <c r="T61" s="4"/>
      <c r="U61" s="4"/>
      <c r="V61" s="69" t="s">
        <v>13</v>
      </c>
      <c r="W61" s="8">
        <f t="shared" si="0"/>
        <v>31</v>
      </c>
    </row>
    <row r="62" spans="1:23" ht="32.25">
      <c r="A62" s="131"/>
      <c r="B62" s="128"/>
      <c r="C62" s="56" t="s">
        <v>67</v>
      </c>
      <c r="D62" s="10">
        <f aca="true" t="shared" si="17" ref="D62:D81">E62</f>
        <v>3</v>
      </c>
      <c r="E62" s="12">
        <f aca="true" t="shared" si="18" ref="E62:E68">SUM(F62:U62)</f>
        <v>3</v>
      </c>
      <c r="F62" s="13"/>
      <c r="G62" s="13"/>
      <c r="H62" s="13"/>
      <c r="I62" s="13"/>
      <c r="J62" s="1"/>
      <c r="K62" s="1"/>
      <c r="L62" s="1"/>
      <c r="M62" s="1"/>
      <c r="N62" s="13"/>
      <c r="O62" s="13"/>
      <c r="P62" s="13">
        <v>3</v>
      </c>
      <c r="Q62" s="13"/>
      <c r="R62" s="1"/>
      <c r="S62" s="1"/>
      <c r="T62" s="1"/>
      <c r="U62" s="1"/>
      <c r="V62" s="65" t="s">
        <v>13</v>
      </c>
      <c r="W62" s="8">
        <f t="shared" si="0"/>
        <v>32</v>
      </c>
    </row>
    <row r="63" spans="1:23" ht="16.5">
      <c r="A63" s="131"/>
      <c r="B63" s="129"/>
      <c r="C63" s="57" t="s">
        <v>68</v>
      </c>
      <c r="D63" s="10">
        <f t="shared" si="17"/>
        <v>2</v>
      </c>
      <c r="E63" s="12">
        <f t="shared" si="18"/>
        <v>2</v>
      </c>
      <c r="F63" s="13"/>
      <c r="G63" s="13"/>
      <c r="H63" s="13"/>
      <c r="I63" s="13"/>
      <c r="J63" s="1"/>
      <c r="K63" s="1"/>
      <c r="L63" s="1"/>
      <c r="M63" s="1"/>
      <c r="N63" s="13"/>
      <c r="O63" s="13"/>
      <c r="P63" s="13">
        <v>2</v>
      </c>
      <c r="Q63" s="13"/>
      <c r="R63" s="1"/>
      <c r="S63" s="1"/>
      <c r="T63" s="1"/>
      <c r="U63" s="1"/>
      <c r="V63" s="65" t="s">
        <v>13</v>
      </c>
      <c r="W63" s="8">
        <f t="shared" si="0"/>
        <v>32</v>
      </c>
    </row>
    <row r="64" spans="1:23" ht="32.25">
      <c r="A64" s="131"/>
      <c r="B64" s="133" t="s">
        <v>69</v>
      </c>
      <c r="C64" s="57" t="s">
        <v>70</v>
      </c>
      <c r="D64" s="12">
        <f t="shared" si="17"/>
        <v>2</v>
      </c>
      <c r="E64" s="12">
        <f t="shared" si="18"/>
        <v>2</v>
      </c>
      <c r="F64" s="13"/>
      <c r="G64" s="13"/>
      <c r="H64" s="13"/>
      <c r="I64" s="13"/>
      <c r="J64" s="1"/>
      <c r="K64" s="1"/>
      <c r="L64" s="1"/>
      <c r="M64" s="1"/>
      <c r="N64" s="13">
        <v>2</v>
      </c>
      <c r="O64" s="13"/>
      <c r="P64" s="13"/>
      <c r="Q64" s="13"/>
      <c r="R64" s="1"/>
      <c r="S64" s="1"/>
      <c r="T64" s="1"/>
      <c r="U64" s="1"/>
      <c r="V64" s="65" t="s">
        <v>54</v>
      </c>
      <c r="W64" s="8">
        <f t="shared" si="0"/>
        <v>31</v>
      </c>
    </row>
    <row r="65" spans="1:23" ht="16.5">
      <c r="A65" s="131"/>
      <c r="B65" s="134"/>
      <c r="C65" s="57" t="s">
        <v>71</v>
      </c>
      <c r="D65" s="12">
        <f t="shared" si="17"/>
        <v>2</v>
      </c>
      <c r="E65" s="12">
        <f t="shared" si="18"/>
        <v>2</v>
      </c>
      <c r="F65" s="13"/>
      <c r="G65" s="13"/>
      <c r="H65" s="13"/>
      <c r="I65" s="13"/>
      <c r="J65" s="1"/>
      <c r="K65" s="1"/>
      <c r="L65" s="1"/>
      <c r="M65" s="1"/>
      <c r="N65" s="13"/>
      <c r="O65" s="13"/>
      <c r="P65" s="13">
        <v>2</v>
      </c>
      <c r="Q65" s="13"/>
      <c r="R65" s="1"/>
      <c r="S65" s="1"/>
      <c r="T65" s="1"/>
      <c r="U65" s="1"/>
      <c r="V65" s="65" t="s">
        <v>54</v>
      </c>
      <c r="W65" s="8">
        <f t="shared" si="0"/>
        <v>32</v>
      </c>
    </row>
    <row r="66" spans="1:23" ht="16.5">
      <c r="A66" s="131"/>
      <c r="B66" s="135"/>
      <c r="C66" s="57" t="s">
        <v>72</v>
      </c>
      <c r="D66" s="12">
        <f t="shared" si="17"/>
        <v>2</v>
      </c>
      <c r="E66" s="12">
        <f t="shared" si="18"/>
        <v>2</v>
      </c>
      <c r="F66" s="13"/>
      <c r="G66" s="13"/>
      <c r="H66" s="13"/>
      <c r="I66" s="13"/>
      <c r="J66" s="1"/>
      <c r="K66" s="1"/>
      <c r="L66" s="1"/>
      <c r="M66" s="1"/>
      <c r="N66" s="13"/>
      <c r="O66" s="13"/>
      <c r="P66" s="13"/>
      <c r="Q66" s="13"/>
      <c r="R66" s="1">
        <v>2</v>
      </c>
      <c r="S66" s="1"/>
      <c r="T66" s="1"/>
      <c r="U66" s="1"/>
      <c r="V66" s="65" t="s">
        <v>54</v>
      </c>
      <c r="W66" s="8">
        <f t="shared" si="0"/>
        <v>41</v>
      </c>
    </row>
    <row r="67" spans="1:23" ht="16.5">
      <c r="A67" s="131"/>
      <c r="B67" s="136" t="s">
        <v>73</v>
      </c>
      <c r="C67" s="57" t="s">
        <v>74</v>
      </c>
      <c r="D67" s="12">
        <f t="shared" si="17"/>
        <v>3</v>
      </c>
      <c r="E67" s="12">
        <f t="shared" si="18"/>
        <v>3</v>
      </c>
      <c r="F67" s="13"/>
      <c r="G67" s="13"/>
      <c r="H67" s="13"/>
      <c r="I67" s="13"/>
      <c r="J67" s="1"/>
      <c r="K67" s="1"/>
      <c r="L67" s="1"/>
      <c r="M67" s="1"/>
      <c r="N67" s="13">
        <v>3</v>
      </c>
      <c r="O67" s="13"/>
      <c r="P67" s="13"/>
      <c r="Q67" s="13"/>
      <c r="R67" s="1"/>
      <c r="S67" s="1"/>
      <c r="T67" s="1"/>
      <c r="U67" s="1"/>
      <c r="V67" s="65" t="s">
        <v>13</v>
      </c>
      <c r="W67" s="8">
        <f t="shared" si="0"/>
        <v>31</v>
      </c>
    </row>
    <row r="68" spans="1:23" ht="32.25">
      <c r="A68" s="131"/>
      <c r="B68" s="93"/>
      <c r="C68" s="57" t="s">
        <v>75</v>
      </c>
      <c r="D68" s="12">
        <f t="shared" si="17"/>
        <v>2</v>
      </c>
      <c r="E68" s="12">
        <f t="shared" si="18"/>
        <v>2</v>
      </c>
      <c r="F68" s="13"/>
      <c r="G68" s="13"/>
      <c r="H68" s="13"/>
      <c r="I68" s="13"/>
      <c r="J68" s="1"/>
      <c r="K68" s="1"/>
      <c r="L68" s="1"/>
      <c r="M68" s="1"/>
      <c r="N68" s="13"/>
      <c r="O68" s="13"/>
      <c r="P68" s="13">
        <v>2</v>
      </c>
      <c r="Q68" s="13"/>
      <c r="R68" s="1"/>
      <c r="S68" s="1"/>
      <c r="T68" s="1"/>
      <c r="U68" s="1"/>
      <c r="V68" s="65" t="s">
        <v>13</v>
      </c>
      <c r="W68" s="8">
        <f t="shared" si="0"/>
        <v>32</v>
      </c>
    </row>
    <row r="69" spans="1:23" ht="32.25">
      <c r="A69" s="131"/>
      <c r="B69" s="93"/>
      <c r="C69" s="57" t="s">
        <v>128</v>
      </c>
      <c r="D69" s="17">
        <f>E69</f>
        <v>3</v>
      </c>
      <c r="E69" s="17">
        <f>SUM(F69:U69)</f>
        <v>3</v>
      </c>
      <c r="F69" s="13"/>
      <c r="G69" s="13"/>
      <c r="H69" s="13"/>
      <c r="I69" s="13"/>
      <c r="J69" s="1"/>
      <c r="K69" s="1"/>
      <c r="L69" s="1"/>
      <c r="M69" s="1"/>
      <c r="N69" s="13"/>
      <c r="O69" s="13"/>
      <c r="P69" s="13">
        <v>3</v>
      </c>
      <c r="Q69" s="13"/>
      <c r="R69" s="1"/>
      <c r="S69" s="1"/>
      <c r="T69" s="1"/>
      <c r="U69" s="1"/>
      <c r="V69" s="65" t="s">
        <v>13</v>
      </c>
      <c r="W69" s="8">
        <f aca="true" t="shared" si="19" ref="W69:W88">IF(F69+G69&gt;0,11,IF(H69+I69&gt;0,12,IF(J69+K69&gt;0,21,IF(L69+M69&gt;0,22,IF(N69+O69&gt;0,31,IF(P69+Q69&gt;0,32,IF(R69+S69&gt;0,41,IF(T69+U69&gt;0,42,""))))))))</f>
        <v>32</v>
      </c>
    </row>
    <row r="70" spans="1:23" ht="16.5">
      <c r="A70" s="131"/>
      <c r="B70" s="93"/>
      <c r="C70" s="57" t="s">
        <v>76</v>
      </c>
      <c r="D70" s="17">
        <f>E70</f>
        <v>2</v>
      </c>
      <c r="E70" s="17">
        <f>SUM(F70:U70)</f>
        <v>2</v>
      </c>
      <c r="F70" s="13"/>
      <c r="G70" s="13"/>
      <c r="H70" s="13"/>
      <c r="I70" s="13"/>
      <c r="J70" s="1"/>
      <c r="K70" s="1"/>
      <c r="L70" s="1"/>
      <c r="M70" s="1"/>
      <c r="N70" s="13"/>
      <c r="O70" s="13"/>
      <c r="P70" s="13">
        <v>2</v>
      </c>
      <c r="Q70" s="13"/>
      <c r="R70" s="1"/>
      <c r="S70" s="1"/>
      <c r="T70" s="1"/>
      <c r="U70" s="1"/>
      <c r="V70" s="65" t="s">
        <v>13</v>
      </c>
      <c r="W70" s="8">
        <f t="shared" si="19"/>
        <v>32</v>
      </c>
    </row>
    <row r="71" spans="1:23" ht="16.5" customHeight="1">
      <c r="A71" s="131"/>
      <c r="B71" s="137" t="s">
        <v>77</v>
      </c>
      <c r="C71" s="57" t="s">
        <v>129</v>
      </c>
      <c r="D71" s="17">
        <f t="shared" si="17"/>
        <v>2</v>
      </c>
      <c r="E71" s="17">
        <f aca="true" t="shared" si="20" ref="E71:E81">SUM(F71:U71)</f>
        <v>2</v>
      </c>
      <c r="F71" s="13"/>
      <c r="G71" s="13"/>
      <c r="H71" s="13"/>
      <c r="I71" s="13"/>
      <c r="J71" s="1"/>
      <c r="K71" s="1"/>
      <c r="L71" s="1"/>
      <c r="M71" s="1"/>
      <c r="N71" s="13"/>
      <c r="O71" s="13"/>
      <c r="P71" s="13">
        <v>2</v>
      </c>
      <c r="Q71" s="13"/>
      <c r="R71" s="1"/>
      <c r="S71" s="1"/>
      <c r="T71" s="1"/>
      <c r="U71" s="1"/>
      <c r="V71" s="65" t="s">
        <v>13</v>
      </c>
      <c r="W71" s="8">
        <f t="shared" si="19"/>
        <v>32</v>
      </c>
    </row>
    <row r="72" spans="1:23" ht="16.5" customHeight="1">
      <c r="A72" s="131"/>
      <c r="B72" s="138"/>
      <c r="C72" s="57" t="s">
        <v>130</v>
      </c>
      <c r="D72" s="12">
        <f t="shared" si="17"/>
        <v>3</v>
      </c>
      <c r="E72" s="12">
        <f t="shared" si="20"/>
        <v>3</v>
      </c>
      <c r="F72" s="13"/>
      <c r="G72" s="13"/>
      <c r="H72" s="13"/>
      <c r="I72" s="13"/>
      <c r="J72" s="1"/>
      <c r="K72" s="1"/>
      <c r="L72" s="1"/>
      <c r="M72" s="1"/>
      <c r="N72" s="13"/>
      <c r="O72" s="13"/>
      <c r="P72" s="13">
        <v>3</v>
      </c>
      <c r="Q72" s="13"/>
      <c r="R72" s="1"/>
      <c r="S72" s="1"/>
      <c r="T72" s="1"/>
      <c r="U72" s="1"/>
      <c r="V72" s="29" t="s">
        <v>13</v>
      </c>
      <c r="W72" s="8">
        <f t="shared" si="19"/>
        <v>32</v>
      </c>
    </row>
    <row r="73" spans="1:23" ht="16.5">
      <c r="A73" s="131"/>
      <c r="B73" s="138"/>
      <c r="C73" s="57" t="s">
        <v>78</v>
      </c>
      <c r="D73" s="17">
        <f t="shared" si="17"/>
        <v>3</v>
      </c>
      <c r="E73" s="17">
        <f t="shared" si="20"/>
        <v>3</v>
      </c>
      <c r="F73" s="13"/>
      <c r="G73" s="13"/>
      <c r="H73" s="13"/>
      <c r="I73" s="13"/>
      <c r="J73" s="1"/>
      <c r="K73" s="1"/>
      <c r="L73" s="1"/>
      <c r="M73" s="1"/>
      <c r="N73" s="13"/>
      <c r="O73" s="13"/>
      <c r="P73" s="13"/>
      <c r="Q73" s="13"/>
      <c r="R73" s="1"/>
      <c r="S73" s="1"/>
      <c r="T73" s="1">
        <v>3</v>
      </c>
      <c r="U73" s="1"/>
      <c r="V73" s="65" t="s">
        <v>13</v>
      </c>
      <c r="W73" s="8">
        <f t="shared" si="19"/>
        <v>42</v>
      </c>
    </row>
    <row r="74" spans="1:23" ht="32.25">
      <c r="A74" s="131"/>
      <c r="B74" s="139"/>
      <c r="C74" s="57" t="s">
        <v>131</v>
      </c>
      <c r="D74" s="17">
        <f t="shared" si="17"/>
        <v>3</v>
      </c>
      <c r="E74" s="17">
        <f t="shared" si="20"/>
        <v>3</v>
      </c>
      <c r="F74" s="13"/>
      <c r="G74" s="13"/>
      <c r="H74" s="13"/>
      <c r="I74" s="13"/>
      <c r="J74" s="1"/>
      <c r="K74" s="1"/>
      <c r="L74" s="1"/>
      <c r="M74" s="1"/>
      <c r="N74" s="13"/>
      <c r="O74" s="13"/>
      <c r="P74" s="13">
        <v>3</v>
      </c>
      <c r="Q74" s="13"/>
      <c r="R74" s="1"/>
      <c r="S74" s="1"/>
      <c r="T74" s="1"/>
      <c r="U74" s="1"/>
      <c r="V74" s="65" t="s">
        <v>13</v>
      </c>
      <c r="W74" s="8">
        <f t="shared" si="19"/>
        <v>32</v>
      </c>
    </row>
    <row r="75" spans="1:23" ht="16.5">
      <c r="A75" s="131"/>
      <c r="B75" s="105" t="s">
        <v>79</v>
      </c>
      <c r="C75" s="57" t="s">
        <v>80</v>
      </c>
      <c r="D75" s="12">
        <f t="shared" si="17"/>
        <v>2</v>
      </c>
      <c r="E75" s="12">
        <f t="shared" si="20"/>
        <v>2</v>
      </c>
      <c r="F75" s="13">
        <v>2</v>
      </c>
      <c r="G75" s="13"/>
      <c r="H75" s="13"/>
      <c r="I75" s="13"/>
      <c r="J75" s="1"/>
      <c r="K75" s="1"/>
      <c r="L75" s="1"/>
      <c r="M75" s="1"/>
      <c r="N75" s="13"/>
      <c r="O75" s="13"/>
      <c r="P75" s="13"/>
      <c r="Q75" s="13"/>
      <c r="R75" s="1"/>
      <c r="S75" s="1"/>
      <c r="T75" s="1"/>
      <c r="U75" s="1"/>
      <c r="V75" s="65" t="s">
        <v>13</v>
      </c>
      <c r="W75" s="8">
        <f t="shared" si="19"/>
        <v>11</v>
      </c>
    </row>
    <row r="76" spans="1:23" ht="42.75">
      <c r="A76" s="131"/>
      <c r="B76" s="105"/>
      <c r="C76" s="54" t="s">
        <v>81</v>
      </c>
      <c r="D76" s="12">
        <f t="shared" si="17"/>
        <v>2</v>
      </c>
      <c r="E76" s="12">
        <f t="shared" si="20"/>
        <v>2</v>
      </c>
      <c r="F76" s="13"/>
      <c r="G76" s="13"/>
      <c r="H76" s="13">
        <v>2</v>
      </c>
      <c r="I76" s="13"/>
      <c r="J76" s="1"/>
      <c r="K76" s="1"/>
      <c r="L76" s="1"/>
      <c r="M76" s="1"/>
      <c r="N76" s="13"/>
      <c r="O76" s="13"/>
      <c r="P76" s="13"/>
      <c r="Q76" s="13"/>
      <c r="R76" s="1"/>
      <c r="S76" s="1"/>
      <c r="T76" s="1"/>
      <c r="U76" s="1"/>
      <c r="V76" s="29" t="s">
        <v>82</v>
      </c>
      <c r="W76" s="8">
        <f t="shared" si="19"/>
        <v>12</v>
      </c>
    </row>
    <row r="77" spans="1:23" ht="16.5">
      <c r="A77" s="131"/>
      <c r="B77" s="105"/>
      <c r="C77" s="57" t="s">
        <v>83</v>
      </c>
      <c r="D77" s="12">
        <f t="shared" si="17"/>
        <v>2</v>
      </c>
      <c r="E77" s="12">
        <f t="shared" si="20"/>
        <v>2</v>
      </c>
      <c r="F77" s="13"/>
      <c r="G77" s="13"/>
      <c r="H77" s="13">
        <v>2</v>
      </c>
      <c r="I77" s="13"/>
      <c r="J77" s="1"/>
      <c r="K77" s="1"/>
      <c r="L77" s="1"/>
      <c r="M77" s="1"/>
      <c r="N77" s="13"/>
      <c r="O77" s="13"/>
      <c r="P77" s="13"/>
      <c r="Q77" s="13"/>
      <c r="R77" s="1"/>
      <c r="S77" s="1"/>
      <c r="T77" s="1"/>
      <c r="U77" s="1"/>
      <c r="V77" s="65" t="s">
        <v>13</v>
      </c>
      <c r="W77" s="8">
        <f t="shared" si="19"/>
        <v>12</v>
      </c>
    </row>
    <row r="78" spans="1:23" ht="42.75">
      <c r="A78" s="131"/>
      <c r="B78" s="105"/>
      <c r="C78" s="54" t="s">
        <v>84</v>
      </c>
      <c r="D78" s="17">
        <f t="shared" si="17"/>
        <v>2</v>
      </c>
      <c r="E78" s="17">
        <f t="shared" si="20"/>
        <v>2</v>
      </c>
      <c r="F78" s="13"/>
      <c r="G78" s="13"/>
      <c r="H78" s="13">
        <v>2</v>
      </c>
      <c r="I78" s="13"/>
      <c r="J78" s="1"/>
      <c r="K78" s="1"/>
      <c r="L78" s="1"/>
      <c r="M78" s="1"/>
      <c r="N78" s="13"/>
      <c r="O78" s="13"/>
      <c r="P78" s="13"/>
      <c r="Q78" s="13"/>
      <c r="R78" s="1"/>
      <c r="S78" s="1"/>
      <c r="T78" s="1"/>
      <c r="U78" s="1"/>
      <c r="V78" s="29" t="s">
        <v>82</v>
      </c>
      <c r="W78" s="8">
        <f t="shared" si="19"/>
        <v>12</v>
      </c>
    </row>
    <row r="79" spans="1:23" ht="16.5">
      <c r="A79" s="131"/>
      <c r="B79" s="105"/>
      <c r="C79" s="57" t="s">
        <v>85</v>
      </c>
      <c r="D79" s="12">
        <f t="shared" si="17"/>
        <v>2</v>
      </c>
      <c r="E79" s="12">
        <f t="shared" si="20"/>
        <v>2</v>
      </c>
      <c r="F79" s="13"/>
      <c r="G79" s="13"/>
      <c r="H79" s="13"/>
      <c r="I79" s="13"/>
      <c r="J79" s="1"/>
      <c r="K79" s="1"/>
      <c r="L79" s="1"/>
      <c r="M79" s="1"/>
      <c r="N79" s="13"/>
      <c r="O79" s="13"/>
      <c r="P79" s="13">
        <v>2</v>
      </c>
      <c r="Q79" s="13"/>
      <c r="R79" s="1"/>
      <c r="S79" s="1"/>
      <c r="T79" s="1"/>
      <c r="U79" s="1"/>
      <c r="V79" s="65" t="s">
        <v>13</v>
      </c>
      <c r="W79" s="8">
        <f t="shared" si="19"/>
        <v>32</v>
      </c>
    </row>
    <row r="80" spans="1:23" ht="32.25">
      <c r="A80" s="131"/>
      <c r="B80" s="105"/>
      <c r="C80" s="57" t="s">
        <v>86</v>
      </c>
      <c r="D80" s="12">
        <f t="shared" si="17"/>
        <v>2</v>
      </c>
      <c r="E80" s="12">
        <f t="shared" si="20"/>
        <v>2</v>
      </c>
      <c r="F80" s="13"/>
      <c r="G80" s="13"/>
      <c r="H80" s="13"/>
      <c r="I80" s="13"/>
      <c r="J80" s="1"/>
      <c r="K80" s="1"/>
      <c r="L80" s="1"/>
      <c r="M80" s="1"/>
      <c r="N80" s="13"/>
      <c r="O80" s="13"/>
      <c r="P80" s="13">
        <v>2</v>
      </c>
      <c r="Q80" s="13"/>
      <c r="R80" s="1"/>
      <c r="S80" s="1"/>
      <c r="T80" s="1"/>
      <c r="U80" s="1"/>
      <c r="V80" s="65" t="s">
        <v>13</v>
      </c>
      <c r="W80" s="8">
        <f t="shared" si="19"/>
        <v>32</v>
      </c>
    </row>
    <row r="81" spans="1:23" ht="16.5">
      <c r="A81" s="131"/>
      <c r="B81" s="105"/>
      <c r="C81" s="57" t="s">
        <v>87</v>
      </c>
      <c r="D81" s="12">
        <f t="shared" si="17"/>
        <v>2</v>
      </c>
      <c r="E81" s="12">
        <f t="shared" si="20"/>
        <v>2</v>
      </c>
      <c r="F81" s="13"/>
      <c r="G81" s="13"/>
      <c r="H81" s="13"/>
      <c r="I81" s="13"/>
      <c r="J81" s="1"/>
      <c r="K81" s="1"/>
      <c r="L81" s="1"/>
      <c r="M81" s="1"/>
      <c r="N81" s="13"/>
      <c r="O81" s="13"/>
      <c r="P81" s="13"/>
      <c r="Q81" s="13"/>
      <c r="R81" s="1">
        <v>2</v>
      </c>
      <c r="S81" s="1"/>
      <c r="T81" s="1"/>
      <c r="U81" s="1"/>
      <c r="V81" s="65" t="s">
        <v>13</v>
      </c>
      <c r="W81" s="8">
        <f t="shared" si="19"/>
        <v>41</v>
      </c>
    </row>
    <row r="82" spans="1:23" ht="16.5">
      <c r="A82" s="131"/>
      <c r="B82" s="105"/>
      <c r="C82" s="57" t="s">
        <v>88</v>
      </c>
      <c r="D82" s="17">
        <f aca="true" t="shared" si="21" ref="D82:D88">E82</f>
        <v>3</v>
      </c>
      <c r="E82" s="17">
        <f aca="true" t="shared" si="22" ref="E82:E88">SUM(F82:U82)</f>
        <v>3</v>
      </c>
      <c r="F82" s="13"/>
      <c r="G82" s="13"/>
      <c r="H82" s="13"/>
      <c r="I82" s="13"/>
      <c r="J82" s="1"/>
      <c r="K82" s="1"/>
      <c r="L82" s="1"/>
      <c r="M82" s="1"/>
      <c r="N82" s="13"/>
      <c r="O82" s="13"/>
      <c r="P82" s="13"/>
      <c r="Q82" s="13"/>
      <c r="R82" s="1"/>
      <c r="S82" s="1"/>
      <c r="T82" s="1">
        <v>3</v>
      </c>
      <c r="U82" s="1"/>
      <c r="V82" s="65" t="s">
        <v>13</v>
      </c>
      <c r="W82" s="8">
        <f t="shared" si="19"/>
        <v>42</v>
      </c>
    </row>
    <row r="83" spans="1:23" ht="16.5">
      <c r="A83" s="131"/>
      <c r="B83" s="105" t="s">
        <v>89</v>
      </c>
      <c r="C83" s="57" t="s">
        <v>90</v>
      </c>
      <c r="D83" s="12">
        <f t="shared" si="21"/>
        <v>3</v>
      </c>
      <c r="E83" s="12">
        <f t="shared" si="22"/>
        <v>3</v>
      </c>
      <c r="F83" s="13"/>
      <c r="G83" s="13"/>
      <c r="H83" s="13"/>
      <c r="I83" s="13"/>
      <c r="J83" s="1"/>
      <c r="K83" s="1"/>
      <c r="L83" s="1"/>
      <c r="M83" s="1"/>
      <c r="N83" s="13">
        <v>3</v>
      </c>
      <c r="O83" s="13"/>
      <c r="P83" s="13"/>
      <c r="Q83" s="13"/>
      <c r="R83" s="1"/>
      <c r="S83" s="1"/>
      <c r="T83" s="1"/>
      <c r="U83" s="1"/>
      <c r="V83" s="65" t="s">
        <v>13</v>
      </c>
      <c r="W83" s="8">
        <f t="shared" si="19"/>
        <v>31</v>
      </c>
    </row>
    <row r="84" spans="1:23" ht="16.5">
      <c r="A84" s="131"/>
      <c r="B84" s="105"/>
      <c r="C84" s="57" t="s">
        <v>123</v>
      </c>
      <c r="D84" s="12">
        <f t="shared" si="21"/>
        <v>2</v>
      </c>
      <c r="E84" s="12">
        <f t="shared" si="22"/>
        <v>2</v>
      </c>
      <c r="F84" s="13"/>
      <c r="G84" s="13"/>
      <c r="H84" s="13"/>
      <c r="I84" s="13"/>
      <c r="J84" s="1"/>
      <c r="K84" s="1"/>
      <c r="L84" s="1"/>
      <c r="M84" s="1"/>
      <c r="N84" s="13">
        <v>2</v>
      </c>
      <c r="O84" s="13"/>
      <c r="P84" s="13"/>
      <c r="Q84" s="13"/>
      <c r="R84" s="1"/>
      <c r="S84" s="1"/>
      <c r="T84" s="1"/>
      <c r="U84" s="1"/>
      <c r="V84" s="65" t="s">
        <v>13</v>
      </c>
      <c r="W84" s="8">
        <f t="shared" si="19"/>
        <v>31</v>
      </c>
    </row>
    <row r="85" spans="1:23" ht="32.25">
      <c r="A85" s="131"/>
      <c r="B85" s="105"/>
      <c r="C85" s="57" t="s">
        <v>132</v>
      </c>
      <c r="D85" s="17">
        <f t="shared" si="21"/>
        <v>3</v>
      </c>
      <c r="E85" s="17">
        <f t="shared" si="22"/>
        <v>3</v>
      </c>
      <c r="F85" s="13"/>
      <c r="G85" s="13"/>
      <c r="H85" s="13"/>
      <c r="I85" s="13"/>
      <c r="J85" s="1"/>
      <c r="K85" s="1"/>
      <c r="L85" s="1"/>
      <c r="M85" s="1"/>
      <c r="N85" s="13"/>
      <c r="O85" s="13"/>
      <c r="P85" s="13">
        <v>3</v>
      </c>
      <c r="Q85" s="13"/>
      <c r="R85" s="1"/>
      <c r="S85" s="1"/>
      <c r="T85" s="1"/>
      <c r="U85" s="1"/>
      <c r="V85" s="65" t="s">
        <v>13</v>
      </c>
      <c r="W85" s="8">
        <f t="shared" si="19"/>
        <v>32</v>
      </c>
    </row>
    <row r="86" spans="1:23" ht="16.5">
      <c r="A86" s="131"/>
      <c r="B86" s="105"/>
      <c r="C86" s="57" t="s">
        <v>91</v>
      </c>
      <c r="D86" s="17">
        <f t="shared" si="21"/>
        <v>2</v>
      </c>
      <c r="E86" s="17">
        <f t="shared" si="22"/>
        <v>2</v>
      </c>
      <c r="F86" s="13"/>
      <c r="G86" s="13"/>
      <c r="H86" s="13"/>
      <c r="I86" s="13"/>
      <c r="J86" s="1"/>
      <c r="K86" s="1"/>
      <c r="L86" s="1"/>
      <c r="M86" s="1"/>
      <c r="N86" s="13"/>
      <c r="O86" s="13"/>
      <c r="P86" s="13">
        <v>2</v>
      </c>
      <c r="Q86" s="13"/>
      <c r="R86" s="1"/>
      <c r="S86" s="1"/>
      <c r="T86" s="1"/>
      <c r="U86" s="1"/>
      <c r="V86" s="65" t="s">
        <v>13</v>
      </c>
      <c r="W86" s="8">
        <f t="shared" si="19"/>
        <v>32</v>
      </c>
    </row>
    <row r="87" spans="1:23" ht="16.5">
      <c r="A87" s="131"/>
      <c r="B87" s="105"/>
      <c r="C87" s="57" t="s">
        <v>92</v>
      </c>
      <c r="D87" s="1">
        <f t="shared" si="21"/>
        <v>3</v>
      </c>
      <c r="E87" s="1">
        <f t="shared" si="22"/>
        <v>3</v>
      </c>
      <c r="F87" s="13"/>
      <c r="G87" s="13"/>
      <c r="H87" s="13"/>
      <c r="I87" s="13"/>
      <c r="J87" s="1"/>
      <c r="K87" s="1"/>
      <c r="L87" s="1"/>
      <c r="M87" s="1"/>
      <c r="N87" s="13"/>
      <c r="O87" s="13"/>
      <c r="P87" s="13"/>
      <c r="Q87" s="13"/>
      <c r="R87" s="1">
        <v>3</v>
      </c>
      <c r="S87" s="1"/>
      <c r="T87" s="1"/>
      <c r="U87" s="1"/>
      <c r="V87" s="65" t="s">
        <v>13</v>
      </c>
      <c r="W87" s="8">
        <f t="shared" si="19"/>
        <v>41</v>
      </c>
    </row>
    <row r="88" spans="1:23" ht="16.5">
      <c r="A88" s="131"/>
      <c r="B88" s="105"/>
      <c r="C88" s="57" t="s">
        <v>133</v>
      </c>
      <c r="D88" s="12">
        <f t="shared" si="21"/>
        <v>3</v>
      </c>
      <c r="E88" s="12">
        <f t="shared" si="22"/>
        <v>3</v>
      </c>
      <c r="F88" s="13"/>
      <c r="G88" s="13"/>
      <c r="H88" s="13"/>
      <c r="I88" s="13"/>
      <c r="J88" s="1"/>
      <c r="K88" s="1"/>
      <c r="L88" s="1"/>
      <c r="M88" s="1"/>
      <c r="N88" s="13"/>
      <c r="O88" s="13"/>
      <c r="P88" s="13"/>
      <c r="Q88" s="13"/>
      <c r="R88" s="1"/>
      <c r="S88" s="1"/>
      <c r="T88" s="1">
        <v>3</v>
      </c>
      <c r="U88" s="1"/>
      <c r="V88" s="65" t="s">
        <v>13</v>
      </c>
      <c r="W88" s="8">
        <f t="shared" si="19"/>
        <v>42</v>
      </c>
    </row>
    <row r="89" spans="1:22" ht="16.5">
      <c r="A89" s="132"/>
      <c r="B89" s="7"/>
      <c r="C89" s="70" t="s">
        <v>93</v>
      </c>
      <c r="D89" s="16">
        <f>SUM(D61:D88)-D69-D70-D71-D73-D74-D78-D82-D85-D86</f>
        <v>45</v>
      </c>
      <c r="E89" s="16">
        <f aca="true" t="shared" si="23" ref="E89:U89">SUM(E61:E88)-E69-E70-E71-E73-E74-E78-E82-E85-E86</f>
        <v>45</v>
      </c>
      <c r="F89" s="15">
        <f t="shared" si="23"/>
        <v>2</v>
      </c>
      <c r="G89" s="15">
        <f t="shared" si="23"/>
        <v>0</v>
      </c>
      <c r="H89" s="15">
        <f t="shared" si="23"/>
        <v>4</v>
      </c>
      <c r="I89" s="15">
        <f t="shared" si="23"/>
        <v>0</v>
      </c>
      <c r="J89" s="16">
        <f t="shared" si="23"/>
        <v>0</v>
      </c>
      <c r="K89" s="16">
        <f t="shared" si="23"/>
        <v>0</v>
      </c>
      <c r="L89" s="16">
        <f t="shared" si="23"/>
        <v>0</v>
      </c>
      <c r="M89" s="16">
        <f t="shared" si="23"/>
        <v>0</v>
      </c>
      <c r="N89" s="15">
        <f t="shared" si="23"/>
        <v>13</v>
      </c>
      <c r="O89" s="15">
        <f t="shared" si="23"/>
        <v>0</v>
      </c>
      <c r="P89" s="15">
        <f t="shared" si="23"/>
        <v>16</v>
      </c>
      <c r="Q89" s="15">
        <f t="shared" si="23"/>
        <v>0</v>
      </c>
      <c r="R89" s="16">
        <f t="shared" si="23"/>
        <v>7</v>
      </c>
      <c r="S89" s="16">
        <f t="shared" si="23"/>
        <v>0</v>
      </c>
      <c r="T89" s="16">
        <f t="shared" si="23"/>
        <v>3</v>
      </c>
      <c r="U89" s="16">
        <f t="shared" si="23"/>
        <v>0</v>
      </c>
      <c r="V89" s="40"/>
    </row>
    <row r="90" spans="1:22" ht="33">
      <c r="A90" s="108" t="s">
        <v>94</v>
      </c>
      <c r="B90" s="78"/>
      <c r="C90" s="71" t="s">
        <v>95</v>
      </c>
      <c r="D90" s="12">
        <v>1</v>
      </c>
      <c r="E90" s="12">
        <v>2</v>
      </c>
      <c r="F90" s="13"/>
      <c r="G90" s="13"/>
      <c r="H90" s="13"/>
      <c r="I90" s="13"/>
      <c r="J90" s="1">
        <v>2</v>
      </c>
      <c r="K90" s="1"/>
      <c r="L90" s="1"/>
      <c r="M90" s="1"/>
      <c r="N90" s="13"/>
      <c r="O90" s="13"/>
      <c r="P90" s="13"/>
      <c r="Q90" s="13"/>
      <c r="R90" s="1"/>
      <c r="S90" s="1"/>
      <c r="T90" s="1"/>
      <c r="U90" s="1"/>
      <c r="V90" s="40"/>
    </row>
    <row r="91" spans="1:22" ht="33">
      <c r="A91" s="88"/>
      <c r="B91" s="89"/>
      <c r="C91" s="71" t="s">
        <v>96</v>
      </c>
      <c r="D91" s="12">
        <v>1</v>
      </c>
      <c r="E91" s="12">
        <v>2</v>
      </c>
      <c r="F91" s="13"/>
      <c r="G91" s="13"/>
      <c r="H91" s="13"/>
      <c r="I91" s="13"/>
      <c r="J91" s="1"/>
      <c r="K91" s="1"/>
      <c r="L91" s="1">
        <v>2</v>
      </c>
      <c r="M91" s="1"/>
      <c r="N91" s="13"/>
      <c r="O91" s="13"/>
      <c r="P91" s="13"/>
      <c r="Q91" s="13"/>
      <c r="R91" s="1"/>
      <c r="S91" s="1"/>
      <c r="T91" s="1"/>
      <c r="U91" s="1"/>
      <c r="V91" s="41"/>
    </row>
    <row r="92" spans="1:22" ht="16.5">
      <c r="A92" s="106"/>
      <c r="B92" s="107"/>
      <c r="C92" s="70" t="s">
        <v>97</v>
      </c>
      <c r="D92" s="16">
        <f>SUM(D90:D91)</f>
        <v>2</v>
      </c>
      <c r="E92" s="16">
        <f aca="true" t="shared" si="24" ref="E92:U92">SUM(E90:E91)</f>
        <v>4</v>
      </c>
      <c r="F92" s="15">
        <f t="shared" si="24"/>
        <v>0</v>
      </c>
      <c r="G92" s="15">
        <f t="shared" si="24"/>
        <v>0</v>
      </c>
      <c r="H92" s="15">
        <f t="shared" si="24"/>
        <v>0</v>
      </c>
      <c r="I92" s="15">
        <f t="shared" si="24"/>
        <v>0</v>
      </c>
      <c r="J92" s="16">
        <f t="shared" si="24"/>
        <v>2</v>
      </c>
      <c r="K92" s="16">
        <f t="shared" si="24"/>
        <v>0</v>
      </c>
      <c r="L92" s="16">
        <f t="shared" si="24"/>
        <v>2</v>
      </c>
      <c r="M92" s="16">
        <f t="shared" si="24"/>
        <v>0</v>
      </c>
      <c r="N92" s="15">
        <f t="shared" si="24"/>
        <v>0</v>
      </c>
      <c r="O92" s="15">
        <f t="shared" si="24"/>
        <v>0</v>
      </c>
      <c r="P92" s="15">
        <f t="shared" si="24"/>
        <v>0</v>
      </c>
      <c r="Q92" s="15">
        <f t="shared" si="24"/>
        <v>0</v>
      </c>
      <c r="R92" s="16">
        <f t="shared" si="24"/>
        <v>0</v>
      </c>
      <c r="S92" s="16">
        <f t="shared" si="24"/>
        <v>0</v>
      </c>
      <c r="T92" s="16">
        <f t="shared" si="24"/>
        <v>0</v>
      </c>
      <c r="U92" s="16">
        <f t="shared" si="24"/>
        <v>0</v>
      </c>
      <c r="V92" s="41"/>
    </row>
    <row r="93" spans="1:22" ht="16.5" thickBot="1">
      <c r="A93" s="140" t="s">
        <v>98</v>
      </c>
      <c r="B93" s="141"/>
      <c r="C93" s="141"/>
      <c r="D93" s="42">
        <f aca="true" t="shared" si="25" ref="D93:U93">D92+D89+D60</f>
        <v>49</v>
      </c>
      <c r="E93" s="42">
        <f t="shared" si="25"/>
        <v>51</v>
      </c>
      <c r="F93" s="43">
        <f t="shared" si="25"/>
        <v>2</v>
      </c>
      <c r="G93" s="43">
        <f t="shared" si="25"/>
        <v>0</v>
      </c>
      <c r="H93" s="43">
        <f t="shared" si="25"/>
        <v>4</v>
      </c>
      <c r="I93" s="43">
        <f t="shared" si="25"/>
        <v>0</v>
      </c>
      <c r="J93" s="42">
        <f t="shared" si="25"/>
        <v>4</v>
      </c>
      <c r="K93" s="42">
        <f t="shared" si="25"/>
        <v>0</v>
      </c>
      <c r="L93" s="42">
        <f t="shared" si="25"/>
        <v>2</v>
      </c>
      <c r="M93" s="42">
        <f t="shared" si="25"/>
        <v>0</v>
      </c>
      <c r="N93" s="43">
        <f t="shared" si="25"/>
        <v>13</v>
      </c>
      <c r="O93" s="43">
        <f t="shared" si="25"/>
        <v>0</v>
      </c>
      <c r="P93" s="43">
        <f t="shared" si="25"/>
        <v>16</v>
      </c>
      <c r="Q93" s="43">
        <f t="shared" si="25"/>
        <v>0</v>
      </c>
      <c r="R93" s="42">
        <f t="shared" si="25"/>
        <v>7</v>
      </c>
      <c r="S93" s="42">
        <f t="shared" si="25"/>
        <v>0</v>
      </c>
      <c r="T93" s="42">
        <f t="shared" si="25"/>
        <v>3</v>
      </c>
      <c r="U93" s="42">
        <f t="shared" si="25"/>
        <v>0</v>
      </c>
      <c r="V93" s="44"/>
    </row>
    <row r="94" spans="1:22" ht="16.5" thickBot="1">
      <c r="A94" s="142" t="s">
        <v>99</v>
      </c>
      <c r="B94" s="143"/>
      <c r="C94" s="143"/>
      <c r="D94" s="26">
        <f aca="true" t="shared" si="26" ref="D94:U94">D93+D58</f>
        <v>152</v>
      </c>
      <c r="E94" s="26">
        <f t="shared" si="26"/>
        <v>174</v>
      </c>
      <c r="F94" s="45">
        <f t="shared" si="26"/>
        <v>21</v>
      </c>
      <c r="G94" s="45">
        <f t="shared" si="26"/>
        <v>0</v>
      </c>
      <c r="H94" s="45">
        <f t="shared" si="26"/>
        <v>24</v>
      </c>
      <c r="I94" s="45">
        <f t="shared" si="26"/>
        <v>0</v>
      </c>
      <c r="J94" s="26">
        <f t="shared" si="26"/>
        <v>27</v>
      </c>
      <c r="K94" s="26">
        <f t="shared" si="26"/>
        <v>0</v>
      </c>
      <c r="L94" s="26">
        <f t="shared" si="26"/>
        <v>25</v>
      </c>
      <c r="M94" s="26">
        <f t="shared" si="26"/>
        <v>0</v>
      </c>
      <c r="N94" s="45">
        <f t="shared" si="26"/>
        <v>19</v>
      </c>
      <c r="O94" s="45">
        <f t="shared" si="26"/>
        <v>0</v>
      </c>
      <c r="P94" s="45">
        <f t="shared" si="26"/>
        <v>24</v>
      </c>
      <c r="Q94" s="45">
        <f t="shared" si="26"/>
        <v>4</v>
      </c>
      <c r="R94" s="26">
        <f t="shared" si="26"/>
        <v>17</v>
      </c>
      <c r="S94" s="26">
        <f t="shared" si="26"/>
        <v>4</v>
      </c>
      <c r="T94" s="26">
        <f t="shared" si="26"/>
        <v>3</v>
      </c>
      <c r="U94" s="26">
        <f t="shared" si="26"/>
        <v>6</v>
      </c>
      <c r="V94" s="46"/>
    </row>
    <row r="95" spans="1:22" ht="17.25" thickBot="1">
      <c r="A95" s="148" t="s">
        <v>100</v>
      </c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50"/>
    </row>
    <row r="96" spans="1:22" ht="20.25">
      <c r="A96" s="144" t="s">
        <v>101</v>
      </c>
      <c r="B96" s="145"/>
      <c r="C96" s="145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7"/>
    </row>
    <row r="97" spans="1:22" ht="39" customHeight="1">
      <c r="A97" s="72" t="s">
        <v>102</v>
      </c>
      <c r="B97" s="154" t="s">
        <v>142</v>
      </c>
      <c r="C97" s="155"/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6"/>
    </row>
    <row r="98" spans="1:22" ht="16.5">
      <c r="A98" s="72" t="s">
        <v>103</v>
      </c>
      <c r="B98" s="151" t="s">
        <v>104</v>
      </c>
      <c r="C98" s="152"/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2"/>
      <c r="T98" s="152"/>
      <c r="U98" s="152"/>
      <c r="V98" s="153"/>
    </row>
    <row r="99" spans="1:22" ht="15.75" customHeight="1">
      <c r="A99" s="73" t="s">
        <v>105</v>
      </c>
      <c r="B99" s="157" t="s">
        <v>143</v>
      </c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8"/>
      <c r="R99" s="158"/>
      <c r="S99" s="158"/>
      <c r="T99" s="158"/>
      <c r="U99" s="158"/>
      <c r="V99" s="159"/>
    </row>
    <row r="100" spans="1:22" ht="16.5">
      <c r="A100" s="74" t="s">
        <v>106</v>
      </c>
      <c r="B100" s="163" t="s">
        <v>107</v>
      </c>
      <c r="C100" s="164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5"/>
    </row>
    <row r="101" spans="1:22" ht="16.5">
      <c r="A101" s="74" t="s">
        <v>108</v>
      </c>
      <c r="B101" s="163" t="s">
        <v>109</v>
      </c>
      <c r="C101" s="164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5"/>
    </row>
    <row r="102" spans="1:22" ht="16.5">
      <c r="A102" s="74" t="s">
        <v>110</v>
      </c>
      <c r="B102" s="163" t="s">
        <v>144</v>
      </c>
      <c r="C102" s="164"/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5"/>
    </row>
    <row r="103" spans="1:22" ht="16.5">
      <c r="A103" s="74" t="s">
        <v>111</v>
      </c>
      <c r="B103" s="163" t="s">
        <v>145</v>
      </c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5"/>
    </row>
    <row r="104" spans="1:22" ht="16.5">
      <c r="A104" s="74" t="s">
        <v>112</v>
      </c>
      <c r="B104" s="163" t="s">
        <v>113</v>
      </c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5"/>
    </row>
    <row r="105" spans="1:22" ht="17.25" thickBot="1">
      <c r="A105" s="75" t="s">
        <v>114</v>
      </c>
      <c r="B105" s="160" t="s">
        <v>115</v>
      </c>
      <c r="C105" s="161"/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2"/>
    </row>
    <row r="106" spans="1:22" ht="15.75">
      <c r="A106" s="47"/>
      <c r="B106" s="48"/>
      <c r="C106" s="9"/>
      <c r="D106" s="2"/>
      <c r="E106" s="2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2"/>
    </row>
  </sheetData>
  <sheetProtection/>
  <mergeCells count="50">
    <mergeCell ref="B98:V98"/>
    <mergeCell ref="B97:V97"/>
    <mergeCell ref="B99:V99"/>
    <mergeCell ref="B105:V105"/>
    <mergeCell ref="B100:V100"/>
    <mergeCell ref="B101:V101"/>
    <mergeCell ref="B102:V102"/>
    <mergeCell ref="B103:V103"/>
    <mergeCell ref="B104:V104"/>
    <mergeCell ref="A90:B92"/>
    <mergeCell ref="A93:C93"/>
    <mergeCell ref="A94:C94"/>
    <mergeCell ref="A96:V96"/>
    <mergeCell ref="A95:V95"/>
    <mergeCell ref="A57:C57"/>
    <mergeCell ref="A58:C58"/>
    <mergeCell ref="A59:B60"/>
    <mergeCell ref="B61:B63"/>
    <mergeCell ref="A61:A89"/>
    <mergeCell ref="B64:B66"/>
    <mergeCell ref="B67:B70"/>
    <mergeCell ref="B71:B74"/>
    <mergeCell ref="F3:I3"/>
    <mergeCell ref="B75:B82"/>
    <mergeCell ref="B83:B88"/>
    <mergeCell ref="A6:B21"/>
    <mergeCell ref="A22:B24"/>
    <mergeCell ref="A25:B31"/>
    <mergeCell ref="A32:C32"/>
    <mergeCell ref="A33:A56"/>
    <mergeCell ref="B33:B49"/>
    <mergeCell ref="B50:B56"/>
    <mergeCell ref="F4:G4"/>
    <mergeCell ref="H4:I4"/>
    <mergeCell ref="J4:K4"/>
    <mergeCell ref="L4:M4"/>
    <mergeCell ref="N4:O4"/>
    <mergeCell ref="P4:Q4"/>
    <mergeCell ref="R4:S4"/>
    <mergeCell ref="T4:U4"/>
    <mergeCell ref="A1:V1"/>
    <mergeCell ref="A2:V2"/>
    <mergeCell ref="J3:M3"/>
    <mergeCell ref="N3:Q3"/>
    <mergeCell ref="R3:U3"/>
    <mergeCell ref="A3:B5"/>
    <mergeCell ref="C3:C5"/>
    <mergeCell ref="D3:D5"/>
    <mergeCell ref="E3:E5"/>
    <mergeCell ref="V3:V5"/>
  </mergeCells>
  <printOptions horizontalCentered="1"/>
  <pageMargins left="0.1968503937007874" right="0.1968503937007874" top="0.3937007874015748" bottom="0.3937007874015748" header="0.5118110236220472" footer="0.5118110236220472"/>
  <pageSetup fitToHeight="2" fitToWidth="1" horizontalDpi="1200" verticalDpi="12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Owner</cp:lastModifiedBy>
  <cp:lastPrinted>2015-10-13T04:27:28Z</cp:lastPrinted>
  <dcterms:created xsi:type="dcterms:W3CDTF">2010-03-15T10:27:45Z</dcterms:created>
  <dcterms:modified xsi:type="dcterms:W3CDTF">2016-10-20T07:27:03Z</dcterms:modified>
  <cp:category/>
  <cp:version/>
  <cp:contentType/>
  <cp:contentStatus/>
</cp:coreProperties>
</file>